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lhor14-my.sharepoint.com/personal/aline_haeringer_valhor_fr/Documents/Valhor/VEV rédiger articles/"/>
    </mc:Choice>
  </mc:AlternateContent>
  <xr:revisionPtr revIDLastSave="272" documentId="11_008B523C03C3D3DDB132056AA7CD3C37BAD64EB5" xr6:coauthVersionLast="47" xr6:coauthVersionMax="47" xr10:uidLastSave="{2ADB1949-FFC0-48E8-A4EA-BD7F36A91F2D}"/>
  <bookViews>
    <workbookView xWindow="-120" yWindow="-120" windowWidth="29040" windowHeight="15720" tabRatio="936" firstSheet="7" activeTab="10" xr2:uid="{00000000-000D-0000-FFFF-FFFF00000000}"/>
  </bookViews>
  <sheets>
    <sheet name="Détails groupes" sheetId="16" r:id="rId1"/>
    <sheet name="Total monde vers monde" sheetId="3" r:id="rId2"/>
    <sheet name="Total UE 27 vers monde" sheetId="1" r:id="rId3"/>
    <sheet name="Total UE 27 vers UE 27" sheetId="2" r:id="rId4"/>
    <sheet name="Fleurs coupées fraiches" sheetId="11" r:id="rId5"/>
    <sheet name="Végétaux d'extérieur" sheetId="12" r:id="rId6"/>
    <sheet name="Plantes d'intérieur" sheetId="13" r:id="rId7"/>
    <sheet name="Bulbes" sheetId="14" r:id="rId8"/>
    <sheet name="Feuillage frais" sheetId="15" r:id="rId9"/>
    <sheet name="FRANCE" sheetId="4" r:id="rId10"/>
    <sheet name="compil" sheetId="18" r:id="rId11"/>
    <sheet name="ALLEMAGNE" sheetId="5" r:id="rId12"/>
    <sheet name="PAYS-BAS" sheetId="6" r:id="rId13"/>
    <sheet name="Note" sheetId="17" r:id="rId14"/>
    <sheet name="BELGIQUE" sheetId="7" r:id="rId15"/>
    <sheet name="ITALIE" sheetId="8" r:id="rId16"/>
    <sheet name="ESPAGNE" sheetId="9" r:id="rId17"/>
    <sheet name="ROYAUME-UNI" sheetId="10" r:id="rId18"/>
  </sheets>
  <definedNames>
    <definedName name="_xlnm._FilterDatabase" localSheetId="2" hidden="1">'Total UE 27 vers monde'!$D$7:$D$34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D13" i="7"/>
  <c r="E13" i="7"/>
  <c r="E13" i="6"/>
  <c r="D13" i="6"/>
  <c r="D13" i="5"/>
  <c r="E13" i="4"/>
  <c r="D13" i="4"/>
  <c r="C8" i="18"/>
  <c r="B27" i="18"/>
  <c r="B28" i="18"/>
  <c r="B29" i="18"/>
  <c r="B30" i="18"/>
  <c r="B31" i="18"/>
  <c r="B32" i="18"/>
  <c r="B35" i="18"/>
  <c r="B36" i="18"/>
  <c r="B37" i="18"/>
  <c r="B38" i="18"/>
  <c r="B39" i="18"/>
  <c r="B40" i="18"/>
  <c r="B41" i="18"/>
  <c r="B45" i="18"/>
  <c r="B46" i="18"/>
  <c r="B47" i="18"/>
  <c r="B48" i="18"/>
  <c r="B49" i="18"/>
  <c r="B50" i="18"/>
  <c r="B51" i="18"/>
  <c r="B54" i="18"/>
  <c r="B55" i="18"/>
  <c r="B56" i="18"/>
  <c r="B57" i="18"/>
  <c r="B58" i="18"/>
  <c r="B59" i="18"/>
  <c r="B60" i="18"/>
  <c r="B64" i="18"/>
  <c r="B65" i="18"/>
  <c r="B66" i="18"/>
  <c r="B67" i="18"/>
  <c r="B68" i="18"/>
  <c r="B69" i="18"/>
  <c r="B70" i="18"/>
  <c r="B26" i="18"/>
  <c r="E13" i="10"/>
  <c r="D13" i="10"/>
  <c r="E13" i="9"/>
  <c r="D13" i="9"/>
  <c r="E13" i="8"/>
  <c r="E13" i="5"/>
  <c r="C5" i="18"/>
  <c r="C6" i="18"/>
  <c r="C7" i="18"/>
  <c r="C9" i="18"/>
  <c r="C10" i="18"/>
  <c r="C4" i="18"/>
  <c r="H107" i="12"/>
  <c r="H106" i="12"/>
  <c r="H105" i="12"/>
  <c r="H103" i="12"/>
  <c r="H104" i="12"/>
  <c r="H101" i="12"/>
  <c r="H102" i="12"/>
  <c r="H100" i="12"/>
  <c r="H18" i="12"/>
  <c r="H97" i="12"/>
  <c r="H98" i="12"/>
  <c r="H95" i="12"/>
  <c r="H99" i="12"/>
  <c r="H96" i="12"/>
  <c r="H89" i="12"/>
  <c r="H92" i="12"/>
  <c r="H88" i="12"/>
  <c r="H90" i="12"/>
  <c r="H93" i="12"/>
  <c r="H87" i="12"/>
  <c r="H91" i="12"/>
  <c r="H79" i="12"/>
  <c r="H85" i="12"/>
  <c r="H84" i="12"/>
  <c r="H83" i="12"/>
  <c r="H82" i="12"/>
  <c r="H70" i="12"/>
  <c r="H94" i="12"/>
  <c r="H78" i="12"/>
  <c r="H75" i="12"/>
  <c r="H77" i="12"/>
  <c r="H80" i="12"/>
  <c r="H76" i="12"/>
  <c r="H73" i="12"/>
  <c r="H74" i="12"/>
  <c r="H81" i="12"/>
  <c r="H72" i="12"/>
  <c r="H68" i="12"/>
  <c r="H69" i="12"/>
  <c r="H25" i="12"/>
  <c r="H66" i="12"/>
  <c r="H65" i="12"/>
  <c r="H46" i="12"/>
  <c r="H71" i="12"/>
  <c r="H59" i="12"/>
  <c r="H62" i="12"/>
  <c r="H63" i="12"/>
  <c r="H54" i="12"/>
  <c r="H64" i="12"/>
  <c r="H49" i="12"/>
  <c r="H58" i="12"/>
  <c r="H60" i="12"/>
  <c r="H53" i="12"/>
  <c r="H61" i="12"/>
  <c r="H52" i="12"/>
  <c r="H50" i="12"/>
  <c r="H47" i="12"/>
  <c r="H36" i="12"/>
  <c r="H45" i="12"/>
  <c r="H34" i="12"/>
  <c r="H44" i="12"/>
  <c r="H39" i="12"/>
  <c r="H40" i="12"/>
  <c r="H37" i="12"/>
  <c r="H41" i="12"/>
  <c r="H42" i="12"/>
  <c r="H33" i="12"/>
  <c r="H38" i="12"/>
  <c r="H55" i="12"/>
  <c r="H35" i="12"/>
  <c r="H43" i="12"/>
  <c r="H31" i="12"/>
  <c r="H48" i="12"/>
  <c r="H30" i="12"/>
  <c r="H51" i="12"/>
  <c r="H32" i="12"/>
  <c r="H24" i="12"/>
  <c r="H56" i="12"/>
  <c r="H29" i="12"/>
  <c r="H26" i="12"/>
  <c r="H28" i="12"/>
  <c r="H57" i="12"/>
  <c r="H27" i="12"/>
  <c r="H22" i="12"/>
  <c r="H20" i="12"/>
  <c r="H19" i="12"/>
  <c r="H86" i="12"/>
  <c r="H23" i="12"/>
  <c r="H21" i="12"/>
  <c r="H17" i="12"/>
  <c r="H67" i="12"/>
  <c r="H16" i="12"/>
  <c r="H15" i="12"/>
  <c r="H13" i="12"/>
  <c r="H12" i="12"/>
  <c r="H11" i="12"/>
  <c r="H14" i="12"/>
  <c r="H10" i="12"/>
  <c r="H9" i="12"/>
  <c r="H8" i="12"/>
  <c r="H7" i="12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46" i="11"/>
  <c r="H147" i="11"/>
  <c r="H148" i="11"/>
  <c r="H149" i="11"/>
  <c r="H150" i="11"/>
  <c r="H151" i="11"/>
  <c r="H152" i="11"/>
  <c r="H153" i="11"/>
  <c r="H154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7" i="11"/>
  <c r="H8" i="11"/>
  <c r="H9" i="11"/>
  <c r="H11" i="11"/>
  <c r="H10" i="11"/>
  <c r="H13" i="11"/>
  <c r="H12" i="11"/>
  <c r="H15" i="11"/>
  <c r="H16" i="11"/>
  <c r="H17" i="11"/>
  <c r="H14" i="11"/>
  <c r="H20" i="11"/>
  <c r="H18" i="11"/>
  <c r="H25" i="11"/>
  <c r="H19" i="11"/>
  <c r="H27" i="11"/>
  <c r="H22" i="11"/>
  <c r="H21" i="11"/>
  <c r="H30" i="11"/>
  <c r="H24" i="11"/>
  <c r="H23" i="11"/>
  <c r="H90" i="11"/>
  <c r="H26" i="11"/>
  <c r="H28" i="11"/>
  <c r="H29" i="11"/>
  <c r="H31" i="11"/>
  <c r="H36" i="11"/>
  <c r="H32" i="11"/>
  <c r="H33" i="11"/>
  <c r="H37" i="11"/>
  <c r="H38" i="11"/>
  <c r="H35" i="11"/>
  <c r="H44" i="11"/>
  <c r="H39" i="11"/>
  <c r="H34" i="11"/>
  <c r="H42" i="11"/>
  <c r="H41" i="11"/>
  <c r="H47" i="11"/>
  <c r="H49" i="11"/>
  <c r="H48" i="11"/>
  <c r="H50" i="11"/>
  <c r="H46" i="11"/>
  <c r="H43" i="11"/>
  <c r="H40" i="11"/>
  <c r="H51" i="11"/>
  <c r="H52" i="11"/>
  <c r="H45" i="11"/>
  <c r="H54" i="11"/>
  <c r="H53" i="11"/>
  <c r="H55" i="11"/>
  <c r="H57" i="11"/>
  <c r="H56" i="11"/>
  <c r="H60" i="11"/>
  <c r="H61" i="11"/>
  <c r="H58" i="11"/>
  <c r="H59" i="11"/>
  <c r="H62" i="11"/>
  <c r="H72" i="11"/>
  <c r="H64" i="11"/>
  <c r="H67" i="11"/>
  <c r="H69" i="11"/>
  <c r="H65" i="11"/>
  <c r="H68" i="11"/>
  <c r="H71" i="11"/>
  <c r="H73" i="11"/>
  <c r="H63" i="11"/>
  <c r="H82" i="11"/>
  <c r="H66" i="11"/>
  <c r="H83" i="11"/>
  <c r="H70" i="11"/>
  <c r="H81" i="11"/>
  <c r="H75" i="11"/>
  <c r="H79" i="11"/>
  <c r="H74" i="11"/>
  <c r="H77" i="11"/>
  <c r="H84" i="11"/>
  <c r="H78" i="11"/>
  <c r="H80" i="11"/>
  <c r="H88" i="11"/>
  <c r="H85" i="11"/>
  <c r="H89" i="11"/>
  <c r="H86" i="11"/>
  <c r="H91" i="11"/>
  <c r="H76" i="11"/>
  <c r="H87" i="11"/>
  <c r="H93" i="11"/>
  <c r="H94" i="11"/>
  <c r="H92" i="11"/>
  <c r="H96" i="11"/>
  <c r="H102" i="11"/>
  <c r="H99" i="11"/>
  <c r="H95" i="11"/>
  <c r="H98" i="11"/>
  <c r="H100" i="11"/>
  <c r="H97" i="11"/>
  <c r="H101" i="11"/>
  <c r="H104" i="11"/>
  <c r="H111" i="11"/>
  <c r="H103" i="11"/>
  <c r="H105" i="11"/>
  <c r="H106" i="11"/>
  <c r="H108" i="11"/>
  <c r="H110" i="11"/>
  <c r="H107" i="11"/>
  <c r="H109" i="11"/>
  <c r="H112" i="11"/>
  <c r="H113" i="11"/>
  <c r="H114" i="11"/>
  <c r="H115" i="11"/>
  <c r="H116" i="11"/>
  <c r="H117" i="11"/>
  <c r="H118" i="11"/>
  <c r="G25" i="8" l="1"/>
  <c r="H25" i="8"/>
  <c r="G24" i="8"/>
  <c r="H24" i="8"/>
  <c r="J24" i="8" s="1"/>
  <c r="F25" i="8"/>
  <c r="H25" i="9"/>
  <c r="G25" i="9"/>
  <c r="F25" i="9"/>
  <c r="H24" i="9"/>
  <c r="J24" i="9" s="1"/>
  <c r="G24" i="9"/>
  <c r="F24" i="9"/>
  <c r="H23" i="9"/>
  <c r="G23" i="9"/>
  <c r="J23" i="9" s="1"/>
  <c r="F23" i="9"/>
  <c r="H22" i="9"/>
  <c r="G22" i="9"/>
  <c r="F22" i="9"/>
  <c r="H21" i="9"/>
  <c r="G21" i="9"/>
  <c r="F21" i="9"/>
  <c r="H20" i="9"/>
  <c r="J20" i="9" s="1"/>
  <c r="G20" i="9"/>
  <c r="F20" i="9"/>
  <c r="H25" i="10"/>
  <c r="G25" i="10"/>
  <c r="F25" i="10"/>
  <c r="H24" i="10"/>
  <c r="G24" i="10"/>
  <c r="F24" i="10"/>
  <c r="H23" i="10"/>
  <c r="G23" i="10"/>
  <c r="J23" i="10" s="1"/>
  <c r="F23" i="10"/>
  <c r="H22" i="10"/>
  <c r="G22" i="10"/>
  <c r="F22" i="10"/>
  <c r="H21" i="10"/>
  <c r="G21" i="10"/>
  <c r="F21" i="10"/>
  <c r="H20" i="10"/>
  <c r="G20" i="10"/>
  <c r="F20" i="10"/>
  <c r="F7" i="10"/>
  <c r="G8" i="10"/>
  <c r="H8" i="10"/>
  <c r="G9" i="10"/>
  <c r="H9" i="10"/>
  <c r="G10" i="10"/>
  <c r="H10" i="10"/>
  <c r="G11" i="10"/>
  <c r="H11" i="10"/>
  <c r="J11" i="10" s="1"/>
  <c r="G12" i="10"/>
  <c r="H12" i="10"/>
  <c r="F12" i="10"/>
  <c r="F11" i="10"/>
  <c r="F10" i="10"/>
  <c r="F9" i="10"/>
  <c r="F8" i="10"/>
  <c r="G7" i="10"/>
  <c r="H7" i="10"/>
  <c r="G12" i="9"/>
  <c r="H12" i="9"/>
  <c r="F12" i="9"/>
  <c r="G11" i="9"/>
  <c r="H11" i="9"/>
  <c r="F11" i="9"/>
  <c r="G10" i="9"/>
  <c r="H10" i="9"/>
  <c r="F10" i="9"/>
  <c r="G9" i="9"/>
  <c r="H9" i="9"/>
  <c r="F9" i="9"/>
  <c r="G8" i="9"/>
  <c r="H8" i="9"/>
  <c r="F8" i="9"/>
  <c r="G7" i="9"/>
  <c r="H7" i="9"/>
  <c r="F7" i="9"/>
  <c r="G26" i="8"/>
  <c r="J26" i="8" s="1"/>
  <c r="H26" i="8"/>
  <c r="F26" i="8"/>
  <c r="J25" i="8"/>
  <c r="F24" i="8"/>
  <c r="G22" i="8"/>
  <c r="H22" i="8"/>
  <c r="F22" i="8"/>
  <c r="G21" i="8"/>
  <c r="H21" i="8"/>
  <c r="F21" i="8"/>
  <c r="G23" i="8"/>
  <c r="H23" i="8"/>
  <c r="F23" i="8"/>
  <c r="H25" i="7"/>
  <c r="G25" i="7"/>
  <c r="F25" i="7"/>
  <c r="H24" i="7"/>
  <c r="G24" i="7"/>
  <c r="F24" i="7"/>
  <c r="H23" i="7"/>
  <c r="J23" i="7" s="1"/>
  <c r="G23" i="7"/>
  <c r="F23" i="7"/>
  <c r="H22" i="7"/>
  <c r="G22" i="7"/>
  <c r="F22" i="7"/>
  <c r="H21" i="7"/>
  <c r="G21" i="7"/>
  <c r="F21" i="7"/>
  <c r="H20" i="7"/>
  <c r="G20" i="7"/>
  <c r="F20" i="7"/>
  <c r="H12" i="7"/>
  <c r="J12" i="7" s="1"/>
  <c r="G12" i="7"/>
  <c r="F12" i="7"/>
  <c r="H11" i="7"/>
  <c r="G11" i="7"/>
  <c r="F11" i="7"/>
  <c r="H10" i="7"/>
  <c r="G10" i="7"/>
  <c r="J10" i="7" s="1"/>
  <c r="F10" i="7"/>
  <c r="H9" i="7"/>
  <c r="G9" i="7"/>
  <c r="F9" i="7"/>
  <c r="H8" i="7"/>
  <c r="G8" i="7"/>
  <c r="F8" i="7"/>
  <c r="H7" i="7"/>
  <c r="G7" i="7"/>
  <c r="J7" i="7" s="1"/>
  <c r="F7" i="7"/>
  <c r="H12" i="6"/>
  <c r="G12" i="6"/>
  <c r="F12" i="6"/>
  <c r="H11" i="6"/>
  <c r="J11" i="6" s="1"/>
  <c r="G11" i="6"/>
  <c r="F11" i="6"/>
  <c r="H10" i="6"/>
  <c r="G10" i="6"/>
  <c r="F10" i="6"/>
  <c r="H9" i="6"/>
  <c r="G9" i="6"/>
  <c r="F9" i="6"/>
  <c r="H8" i="6"/>
  <c r="G8" i="6"/>
  <c r="F8" i="6"/>
  <c r="H7" i="6"/>
  <c r="J7" i="6" s="1"/>
  <c r="G7" i="6"/>
  <c r="F7" i="6"/>
  <c r="G26" i="6"/>
  <c r="H26" i="6"/>
  <c r="F26" i="6"/>
  <c r="G25" i="6"/>
  <c r="H25" i="6"/>
  <c r="F25" i="6"/>
  <c r="G24" i="6"/>
  <c r="H24" i="6"/>
  <c r="J24" i="6" s="1"/>
  <c r="F24" i="6"/>
  <c r="G23" i="6"/>
  <c r="H23" i="6"/>
  <c r="J23" i="6" s="1"/>
  <c r="F23" i="6"/>
  <c r="G22" i="6"/>
  <c r="H22" i="6"/>
  <c r="F22" i="6"/>
  <c r="G21" i="6"/>
  <c r="H21" i="6"/>
  <c r="J21" i="6" s="1"/>
  <c r="F21" i="6"/>
  <c r="J8" i="7"/>
  <c r="J25" i="6"/>
  <c r="J22" i="6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G12" i="4"/>
  <c r="H12" i="4"/>
  <c r="G11" i="4"/>
  <c r="H11" i="4"/>
  <c r="H10" i="4"/>
  <c r="G10" i="4"/>
  <c r="G9" i="4"/>
  <c r="H9" i="4"/>
  <c r="G8" i="4"/>
  <c r="H8" i="4"/>
  <c r="G7" i="4"/>
  <c r="H7" i="4"/>
  <c r="F12" i="4"/>
  <c r="F11" i="4"/>
  <c r="F10" i="4"/>
  <c r="F9" i="4"/>
  <c r="F8" i="4"/>
  <c r="F7" i="4"/>
  <c r="J25" i="10"/>
  <c r="I25" i="10"/>
  <c r="J24" i="10"/>
  <c r="I24" i="10"/>
  <c r="I23" i="10"/>
  <c r="J22" i="10"/>
  <c r="I22" i="10"/>
  <c r="J21" i="10"/>
  <c r="I21" i="10"/>
  <c r="J20" i="10"/>
  <c r="I20" i="10"/>
  <c r="J12" i="10"/>
  <c r="I12" i="10"/>
  <c r="I11" i="10"/>
  <c r="J10" i="10"/>
  <c r="I10" i="10"/>
  <c r="I9" i="10"/>
  <c r="J8" i="10"/>
  <c r="I8" i="10"/>
  <c r="J7" i="10"/>
  <c r="I7" i="10"/>
  <c r="J12" i="9"/>
  <c r="I12" i="9"/>
  <c r="J11" i="9"/>
  <c r="I11" i="9"/>
  <c r="J10" i="9"/>
  <c r="I10" i="9"/>
  <c r="J9" i="9"/>
  <c r="I9" i="9"/>
  <c r="J8" i="9"/>
  <c r="I8" i="9"/>
  <c r="J7" i="9"/>
  <c r="I7" i="9"/>
  <c r="J25" i="9"/>
  <c r="I25" i="9"/>
  <c r="I24" i="9"/>
  <c r="I23" i="9"/>
  <c r="J22" i="9"/>
  <c r="I22" i="9"/>
  <c r="J21" i="9"/>
  <c r="I21" i="9"/>
  <c r="I20" i="9"/>
  <c r="I26" i="8"/>
  <c r="I25" i="8"/>
  <c r="I24" i="8"/>
  <c r="J23" i="8"/>
  <c r="I23" i="8"/>
  <c r="J22" i="8"/>
  <c r="I22" i="8"/>
  <c r="J21" i="8"/>
  <c r="I21" i="8"/>
  <c r="J12" i="8"/>
  <c r="I12" i="8"/>
  <c r="J11" i="8"/>
  <c r="I11" i="8"/>
  <c r="J10" i="8"/>
  <c r="I10" i="8"/>
  <c r="J9" i="8"/>
  <c r="I9" i="8"/>
  <c r="J8" i="8"/>
  <c r="I8" i="8"/>
  <c r="J7" i="8"/>
  <c r="I7" i="8"/>
  <c r="J25" i="7"/>
  <c r="I25" i="7"/>
  <c r="J24" i="7"/>
  <c r="I24" i="7"/>
  <c r="I23" i="7"/>
  <c r="J22" i="7"/>
  <c r="I22" i="7"/>
  <c r="J21" i="7"/>
  <c r="I21" i="7"/>
  <c r="J20" i="7"/>
  <c r="I20" i="7"/>
  <c r="I12" i="7"/>
  <c r="I11" i="7"/>
  <c r="I10" i="7"/>
  <c r="J9" i="7"/>
  <c r="I9" i="7"/>
  <c r="I8" i="7"/>
  <c r="I7" i="7"/>
  <c r="I26" i="6"/>
  <c r="J26" i="6"/>
  <c r="I25" i="6"/>
  <c r="I24" i="6"/>
  <c r="I23" i="6"/>
  <c r="I22" i="6"/>
  <c r="I21" i="6"/>
  <c r="I8" i="6"/>
  <c r="I9" i="6"/>
  <c r="I10" i="6"/>
  <c r="I11" i="6"/>
  <c r="I12" i="6"/>
  <c r="I7" i="6"/>
  <c r="J8" i="6"/>
  <c r="J9" i="6"/>
  <c r="J12" i="6"/>
  <c r="J10" i="6" l="1"/>
  <c r="J9" i="10"/>
  <c r="J11" i="7"/>
  <c r="I7" i="5"/>
  <c r="J7" i="5"/>
  <c r="J10" i="5"/>
  <c r="I10" i="5"/>
  <c r="J9" i="5"/>
  <c r="I9" i="5"/>
  <c r="J8" i="5"/>
  <c r="I8" i="5"/>
  <c r="J12" i="5"/>
  <c r="I12" i="5"/>
  <c r="J11" i="5"/>
  <c r="I11" i="5"/>
  <c r="J25" i="5"/>
  <c r="I25" i="5"/>
  <c r="J24" i="5"/>
  <c r="I24" i="5"/>
  <c r="J23" i="5"/>
  <c r="I23" i="5"/>
  <c r="J22" i="5"/>
  <c r="I22" i="5"/>
  <c r="J21" i="5"/>
  <c r="I21" i="5"/>
  <c r="J20" i="5"/>
  <c r="I20" i="5"/>
  <c r="J25" i="4"/>
  <c r="I25" i="4"/>
  <c r="J24" i="4"/>
  <c r="I24" i="4"/>
  <c r="J23" i="4"/>
  <c r="I23" i="4"/>
  <c r="J22" i="4"/>
  <c r="I22" i="4"/>
  <c r="J21" i="4"/>
  <c r="I21" i="4"/>
  <c r="J20" i="4"/>
  <c r="I20" i="4"/>
  <c r="I11" i="4"/>
  <c r="J11" i="4"/>
  <c r="I12" i="4"/>
  <c r="J12" i="4"/>
  <c r="J10" i="4"/>
  <c r="I10" i="4"/>
  <c r="J9" i="4"/>
  <c r="I9" i="4"/>
  <c r="J8" i="4"/>
  <c r="I8" i="4"/>
  <c r="J7" i="4"/>
  <c r="I7" i="4"/>
  <c r="H8" i="3"/>
  <c r="C9" i="3"/>
  <c r="D9" i="3"/>
  <c r="H9" i="3" s="1"/>
  <c r="B9" i="3"/>
  <c r="H19" i="3"/>
  <c r="I19" i="3"/>
  <c r="H17" i="3"/>
  <c r="I17" i="3"/>
  <c r="H16" i="3"/>
  <c r="I16" i="3"/>
  <c r="H18" i="3"/>
  <c r="I18" i="3"/>
  <c r="H20" i="3"/>
  <c r="I20" i="3"/>
  <c r="H22" i="3"/>
  <c r="I22" i="3"/>
  <c r="H21" i="3"/>
  <c r="I21" i="3"/>
  <c r="H23" i="3"/>
  <c r="I23" i="3"/>
  <c r="H24" i="3"/>
  <c r="I24" i="3"/>
  <c r="H26" i="3"/>
  <c r="I26" i="3"/>
  <c r="H25" i="3"/>
  <c r="I25" i="3"/>
  <c r="H30" i="3"/>
  <c r="I30" i="3"/>
  <c r="H27" i="3"/>
  <c r="I27" i="3"/>
  <c r="H29" i="3"/>
  <c r="I29" i="3"/>
  <c r="H28" i="3"/>
  <c r="I28" i="3"/>
  <c r="H36" i="3"/>
  <c r="I36" i="3"/>
  <c r="H31" i="3"/>
  <c r="I31" i="3"/>
  <c r="H33" i="3"/>
  <c r="I33" i="3"/>
  <c r="H48" i="3"/>
  <c r="I48" i="3"/>
  <c r="H34" i="3"/>
  <c r="I34" i="3"/>
  <c r="H35" i="3"/>
  <c r="I35" i="3"/>
  <c r="H38" i="3"/>
  <c r="I38" i="3"/>
  <c r="H39" i="3"/>
  <c r="I39" i="3"/>
  <c r="H37" i="3"/>
  <c r="I37" i="3"/>
  <c r="H41" i="3"/>
  <c r="I41" i="3"/>
  <c r="H47" i="3"/>
  <c r="I47" i="3"/>
  <c r="H46" i="3"/>
  <c r="I46" i="3"/>
  <c r="H42" i="3"/>
  <c r="I42" i="3"/>
  <c r="H44" i="3"/>
  <c r="I44" i="3"/>
  <c r="H45" i="3"/>
  <c r="I45" i="3"/>
  <c r="H40" i="3"/>
  <c r="I40" i="3"/>
  <c r="H51" i="3"/>
  <c r="I51" i="3"/>
  <c r="H50" i="3"/>
  <c r="I50" i="3"/>
  <c r="H52" i="3"/>
  <c r="I52" i="3"/>
  <c r="H54" i="3"/>
  <c r="I54" i="3"/>
  <c r="H57" i="3"/>
  <c r="I57" i="3"/>
  <c r="H66" i="3"/>
  <c r="I66" i="3"/>
  <c r="H55" i="3"/>
  <c r="I55" i="3"/>
  <c r="H43" i="3"/>
  <c r="I43" i="3"/>
  <c r="H58" i="3"/>
  <c r="I58" i="3"/>
  <c r="H59" i="3"/>
  <c r="I59" i="3"/>
  <c r="H49" i="3"/>
  <c r="I49" i="3"/>
  <c r="H61" i="3"/>
  <c r="I61" i="3"/>
  <c r="H62" i="3"/>
  <c r="I62" i="3"/>
  <c r="H56" i="3"/>
  <c r="I56" i="3"/>
  <c r="H63" i="3"/>
  <c r="I63" i="3"/>
  <c r="H64" i="3"/>
  <c r="I64" i="3"/>
  <c r="H60" i="3"/>
  <c r="I60" i="3"/>
  <c r="H70" i="3"/>
  <c r="I70" i="3"/>
  <c r="H74" i="3"/>
  <c r="I74" i="3"/>
  <c r="H65" i="3"/>
  <c r="I65" i="3"/>
  <c r="H68" i="3"/>
  <c r="I68" i="3"/>
  <c r="H71" i="3"/>
  <c r="I71" i="3"/>
  <c r="H77" i="3"/>
  <c r="I77" i="3"/>
  <c r="H67" i="3"/>
  <c r="I67" i="3"/>
  <c r="H72" i="3"/>
  <c r="I72" i="3"/>
  <c r="H69" i="3"/>
  <c r="I69" i="3"/>
  <c r="H84" i="3"/>
  <c r="I84" i="3"/>
  <c r="H75" i="3"/>
  <c r="I75" i="3"/>
  <c r="H73" i="3"/>
  <c r="I73" i="3"/>
  <c r="H76" i="3"/>
  <c r="I76" i="3"/>
  <c r="H81" i="3"/>
  <c r="I81" i="3"/>
  <c r="H79" i="3"/>
  <c r="I79" i="3"/>
  <c r="H78" i="3"/>
  <c r="I78" i="3"/>
  <c r="H82" i="3"/>
  <c r="I82" i="3"/>
  <c r="H80" i="3"/>
  <c r="I80" i="3"/>
  <c r="H94" i="3"/>
  <c r="I94" i="3"/>
  <c r="H83" i="3"/>
  <c r="I83" i="3"/>
  <c r="H87" i="3"/>
  <c r="I87" i="3"/>
  <c r="H32" i="3"/>
  <c r="I32" i="3"/>
  <c r="H85" i="3"/>
  <c r="I85" i="3"/>
  <c r="H92" i="3"/>
  <c r="I92" i="3"/>
  <c r="H106" i="3"/>
  <c r="I106" i="3"/>
  <c r="H86" i="3"/>
  <c r="I86" i="3"/>
  <c r="H88" i="3"/>
  <c r="I88" i="3"/>
  <c r="H90" i="3"/>
  <c r="I90" i="3"/>
  <c r="H89" i="3"/>
  <c r="I89" i="3"/>
  <c r="H96" i="3"/>
  <c r="I96" i="3"/>
  <c r="H98" i="3"/>
  <c r="I98" i="3"/>
  <c r="H97" i="3"/>
  <c r="I97" i="3"/>
  <c r="H91" i="3"/>
  <c r="I91" i="3"/>
  <c r="H95" i="3"/>
  <c r="I95" i="3"/>
  <c r="H93" i="3"/>
  <c r="I93" i="3"/>
  <c r="H101" i="3"/>
  <c r="I101" i="3"/>
  <c r="H104" i="3"/>
  <c r="I104" i="3"/>
  <c r="H100" i="3"/>
  <c r="I100" i="3"/>
  <c r="H99" i="3"/>
  <c r="I99" i="3"/>
  <c r="H103" i="3"/>
  <c r="I103" i="3"/>
  <c r="H102" i="3"/>
  <c r="I102" i="3"/>
  <c r="H105" i="3"/>
  <c r="I105" i="3"/>
  <c r="H108" i="3"/>
  <c r="I108" i="3"/>
  <c r="H110" i="3"/>
  <c r="I110" i="3"/>
  <c r="H107" i="3"/>
  <c r="I107" i="3"/>
  <c r="H109" i="3"/>
  <c r="I109" i="3"/>
  <c r="H111" i="3"/>
  <c r="I111" i="3"/>
  <c r="H112" i="3"/>
  <c r="I112" i="3"/>
  <c r="H113" i="3"/>
  <c r="I113" i="3"/>
  <c r="H114" i="3"/>
  <c r="I114" i="3"/>
  <c r="H115" i="3"/>
  <c r="I115" i="3"/>
  <c r="H117" i="3"/>
  <c r="I117" i="3"/>
  <c r="H116" i="3"/>
  <c r="I116" i="3"/>
  <c r="H118" i="3"/>
  <c r="I118" i="3"/>
  <c r="H120" i="3"/>
  <c r="I120" i="3"/>
  <c r="H119" i="3"/>
  <c r="I119" i="3"/>
  <c r="H121" i="3"/>
  <c r="I121" i="3"/>
  <c r="I15" i="3"/>
  <c r="H15" i="3"/>
  <c r="I14" i="3"/>
  <c r="H14" i="3"/>
  <c r="I53" i="3"/>
  <c r="H53" i="3"/>
  <c r="I12" i="3"/>
  <c r="H12" i="3"/>
  <c r="I13" i="3"/>
  <c r="H13" i="3"/>
  <c r="I11" i="3"/>
  <c r="H11" i="3"/>
  <c r="I10" i="3"/>
  <c r="H10" i="3"/>
  <c r="I7" i="3"/>
  <c r="H7" i="3"/>
  <c r="I34" i="2"/>
  <c r="H34" i="2"/>
  <c r="I33" i="2"/>
  <c r="H33" i="2"/>
  <c r="I30" i="2"/>
  <c r="H30" i="2"/>
  <c r="I32" i="2"/>
  <c r="H32" i="2"/>
  <c r="I31" i="2"/>
  <c r="H31" i="2"/>
  <c r="I29" i="2"/>
  <c r="H29" i="2"/>
  <c r="I28" i="2"/>
  <c r="H28" i="2"/>
  <c r="I22" i="2"/>
  <c r="H22" i="2"/>
  <c r="I27" i="2"/>
  <c r="H27" i="2"/>
  <c r="I26" i="2"/>
  <c r="H26" i="2"/>
  <c r="I21" i="2"/>
  <c r="H21" i="2"/>
  <c r="I24" i="2"/>
  <c r="H24" i="2"/>
  <c r="I23" i="2"/>
  <c r="H23" i="2"/>
  <c r="I25" i="2"/>
  <c r="H25" i="2"/>
  <c r="I18" i="2"/>
  <c r="H18" i="2"/>
  <c r="I19" i="2"/>
  <c r="H19" i="2"/>
  <c r="I20" i="2"/>
  <c r="H20" i="2"/>
  <c r="I16" i="2"/>
  <c r="H16" i="2"/>
  <c r="I17" i="2"/>
  <c r="H17" i="2"/>
  <c r="I15" i="2"/>
  <c r="H15" i="2"/>
  <c r="I14" i="2"/>
  <c r="H14" i="2"/>
  <c r="I13" i="2"/>
  <c r="H13" i="2"/>
  <c r="I11" i="2"/>
  <c r="H11" i="2"/>
  <c r="I12" i="2"/>
  <c r="H12" i="2"/>
  <c r="I10" i="2"/>
  <c r="H10" i="2"/>
  <c r="I9" i="2"/>
  <c r="H9" i="2"/>
  <c r="I7" i="2"/>
  <c r="H7" i="2"/>
  <c r="I8" i="2"/>
  <c r="H8" i="2"/>
  <c r="I8" i="1"/>
  <c r="I9" i="1"/>
  <c r="I12" i="1"/>
  <c r="I10" i="1"/>
  <c r="I11" i="1"/>
  <c r="I13" i="1"/>
  <c r="I19" i="1"/>
  <c r="I14" i="1"/>
  <c r="I16" i="1"/>
  <c r="I15" i="1"/>
  <c r="I17" i="1"/>
  <c r="I20" i="1"/>
  <c r="I22" i="1"/>
  <c r="I21" i="1"/>
  <c r="I18" i="1"/>
  <c r="I24" i="1"/>
  <c r="I23" i="1"/>
  <c r="I25" i="1"/>
  <c r="I26" i="1"/>
  <c r="I27" i="1"/>
  <c r="I28" i="1"/>
  <c r="I29" i="1"/>
  <c r="I30" i="1"/>
  <c r="I32" i="1"/>
  <c r="I31" i="1"/>
  <c r="I33" i="1"/>
  <c r="I34" i="1"/>
  <c r="I7" i="1"/>
  <c r="H8" i="1"/>
  <c r="H9" i="1"/>
  <c r="H12" i="1"/>
  <c r="H10" i="1"/>
  <c r="H11" i="1"/>
  <c r="H13" i="1"/>
  <c r="H19" i="1"/>
  <c r="H14" i="1"/>
  <c r="H16" i="1"/>
  <c r="H15" i="1"/>
  <c r="H17" i="1"/>
  <c r="H20" i="1"/>
  <c r="H22" i="1"/>
  <c r="H21" i="1"/>
  <c r="H18" i="1"/>
  <c r="H24" i="1"/>
  <c r="H23" i="1"/>
  <c r="H25" i="1"/>
  <c r="H26" i="1"/>
  <c r="H27" i="1"/>
  <c r="H28" i="1"/>
  <c r="H29" i="1"/>
  <c r="H30" i="1"/>
  <c r="H32" i="1"/>
  <c r="H31" i="1"/>
  <c r="H33" i="1"/>
  <c r="H34" i="1"/>
  <c r="H7" i="1"/>
</calcChain>
</file>

<file path=xl/sharedStrings.xml><?xml version="1.0" encoding="utf-8"?>
<sst xmlns="http://schemas.openxmlformats.org/spreadsheetml/2006/main" count="2733" uniqueCount="224">
  <si>
    <t>UE27  _Monde</t>
  </si>
  <si>
    <t xml:space="preserve">Groupe de produits: VO (nc8) Bulbes Total hors chicorée; VO (nc8) Feuillages Total frais; VO (nc8) Fleurs coupées fraiches; VO (nc8) Plantes d'intérieur; VO (nc8) TOTAL Végétaux Ornement ; VO(nc8) Extérieur arbres, plantes, plants et bout.; </t>
  </si>
  <si>
    <t xml:space="preserve">Année civile Comparaison </t>
  </si>
  <si>
    <t>Reporter</t>
  </si>
  <si>
    <t>- (: EUR)</t>
  </si>
  <si>
    <t/>
  </si>
  <si>
    <t>Market Share(%)</t>
  </si>
  <si>
    <t>Change 2024/2023</t>
  </si>
  <si>
    <t>2022</t>
  </si>
  <si>
    <t>2023</t>
  </si>
  <si>
    <t>2024</t>
  </si>
  <si>
    <t>UE27</t>
  </si>
  <si>
    <t>Pays-Bas</t>
  </si>
  <si>
    <t>Italie ISTAT</t>
  </si>
  <si>
    <t>Danemark</t>
  </si>
  <si>
    <t>Belgique</t>
  </si>
  <si>
    <t>Espagne Douanes</t>
  </si>
  <si>
    <t>Malta Douanes</t>
  </si>
  <si>
    <t>Lettonie</t>
  </si>
  <si>
    <t>Chypre</t>
  </si>
  <si>
    <t>Bulgarie</t>
  </si>
  <si>
    <t>Portugal</t>
  </si>
  <si>
    <t>Luxembourg</t>
  </si>
  <si>
    <t>Estonie</t>
  </si>
  <si>
    <t>Lituanie</t>
  </si>
  <si>
    <t>Grèce</t>
  </si>
  <si>
    <t>Slovénie</t>
  </si>
  <si>
    <t>Croatie</t>
  </si>
  <si>
    <t>Hongrie</t>
  </si>
  <si>
    <t>Slovaquie Douanes</t>
  </si>
  <si>
    <t>Irlande Douanes</t>
  </si>
  <si>
    <t>Finlande Douanes</t>
  </si>
  <si>
    <t>République Tchèque Douanes</t>
  </si>
  <si>
    <t>Roumanie</t>
  </si>
  <si>
    <t>Pologne Douanes</t>
  </si>
  <si>
    <t>Autriche Douanes</t>
  </si>
  <si>
    <t>Suède</t>
  </si>
  <si>
    <t>France Douanes</t>
  </si>
  <si>
    <t>Allemagne Douanes</t>
  </si>
  <si>
    <t>Ev part</t>
  </si>
  <si>
    <t>Ev valeur (en %)</t>
  </si>
  <si>
    <t>UE27  UE 27</t>
  </si>
  <si>
    <t>Pays déclarants  _Monde</t>
  </si>
  <si>
    <t>Pays déclarant</t>
  </si>
  <si>
    <t>Janvier - Décembre (Valeur: EUR)</t>
  </si>
  <si>
    <t>Part de marché(%)</t>
  </si>
  <si>
    <t>Total</t>
  </si>
  <si>
    <t>Colombie</t>
  </si>
  <si>
    <t>Équateur</t>
  </si>
  <si>
    <t>Ethiopie</t>
  </si>
  <si>
    <t>Kenya</t>
  </si>
  <si>
    <t>Cambodia</t>
  </si>
  <si>
    <t>0</t>
  </si>
  <si>
    <t>Taïwan</t>
  </si>
  <si>
    <t>Chine</t>
  </si>
  <si>
    <t>Malaisie</t>
  </si>
  <si>
    <t>Turquie</t>
  </si>
  <si>
    <t>Guatemala</t>
  </si>
  <si>
    <t>Thaïlande</t>
  </si>
  <si>
    <t>Costa Rica</t>
  </si>
  <si>
    <t>Nouvelle Zélande</t>
  </si>
  <si>
    <t>Pérou</t>
  </si>
  <si>
    <t>Afrique du Sud</t>
  </si>
  <si>
    <t>Macédoine</t>
  </si>
  <si>
    <t>Maroc</t>
  </si>
  <si>
    <t>Arménie*</t>
  </si>
  <si>
    <t>Zambie</t>
  </si>
  <si>
    <t>Sri Lanka</t>
  </si>
  <si>
    <t>Inde</t>
  </si>
  <si>
    <t>Israël</t>
  </si>
  <si>
    <t>Indonésie</t>
  </si>
  <si>
    <t>Iran</t>
  </si>
  <si>
    <t>Zimbabwe</t>
  </si>
  <si>
    <t>Madagascar</t>
  </si>
  <si>
    <t>Philippines</t>
  </si>
  <si>
    <t>Guyane*</t>
  </si>
  <si>
    <t>Burkina Faso*</t>
  </si>
  <si>
    <t>Bénin*</t>
  </si>
  <si>
    <t>Togo*</t>
  </si>
  <si>
    <t>Fidji</t>
  </si>
  <si>
    <t>Belize</t>
  </si>
  <si>
    <t>Nigeria</t>
  </si>
  <si>
    <t>Grenade*</t>
  </si>
  <si>
    <t>Sénégal</t>
  </si>
  <si>
    <t>Ghana</t>
  </si>
  <si>
    <t>Mozambique</t>
  </si>
  <si>
    <t>Barbade*</t>
  </si>
  <si>
    <t>Namibie</t>
  </si>
  <si>
    <t>Brunei</t>
  </si>
  <si>
    <t>Ouzbékistan*</t>
  </si>
  <si>
    <t>Bermudes</t>
  </si>
  <si>
    <t>Myanmar</t>
  </si>
  <si>
    <t>Côte d'Ivoire</t>
  </si>
  <si>
    <t>Botswana</t>
  </si>
  <si>
    <t>Pakistan*</t>
  </si>
  <si>
    <t>Honduras</t>
  </si>
  <si>
    <t>Ile Maurice</t>
  </si>
  <si>
    <t>Bolivie</t>
  </si>
  <si>
    <t>Paraguay</t>
  </si>
  <si>
    <t>Uruguay</t>
  </si>
  <si>
    <t>Jordanie</t>
  </si>
  <si>
    <t>Macao</t>
  </si>
  <si>
    <t>Nicaragua</t>
  </si>
  <si>
    <t>Brésil</t>
  </si>
  <si>
    <t>Argentine</t>
  </si>
  <si>
    <t>Mongolie</t>
  </si>
  <si>
    <t>Egypte</t>
  </si>
  <si>
    <t>Singapour</t>
  </si>
  <si>
    <t>Albanie</t>
  </si>
  <si>
    <t>Islande</t>
  </si>
  <si>
    <t>Hong Kong</t>
  </si>
  <si>
    <t>Kirghizistan*</t>
  </si>
  <si>
    <t>Le Salvador</t>
  </si>
  <si>
    <t>Bahrain</t>
  </si>
  <si>
    <t>Azerbaïdjan*</t>
  </si>
  <si>
    <t>Kosovo</t>
  </si>
  <si>
    <t>Monténégro</t>
  </si>
  <si>
    <t>Moldavie*</t>
  </si>
  <si>
    <t>République Dominicaine</t>
  </si>
  <si>
    <t>Biélorussie</t>
  </si>
  <si>
    <t>Lettonie Douanes</t>
  </si>
  <si>
    <t>Bosnie Herzégovine</t>
  </si>
  <si>
    <t>Géorgie</t>
  </si>
  <si>
    <t>Chili</t>
  </si>
  <si>
    <t>Vietnam (préliminaire) 2</t>
  </si>
  <si>
    <t>Mexique</t>
  </si>
  <si>
    <t>Portugal Customs</t>
  </si>
  <si>
    <t>Serbie</t>
  </si>
  <si>
    <t>Estonie Douanes</t>
  </si>
  <si>
    <t>Qatar</t>
  </si>
  <si>
    <t>Ukraine</t>
  </si>
  <si>
    <t>Slovenia (Douanes)</t>
  </si>
  <si>
    <t>Croatie Douanes</t>
  </si>
  <si>
    <t>Russie</t>
  </si>
  <si>
    <t>Kazakhstan</t>
  </si>
  <si>
    <t>Australie</t>
  </si>
  <si>
    <t>Corée du sud</t>
  </si>
  <si>
    <t>Norvège</t>
  </si>
  <si>
    <t>Arabie Saoudite</t>
  </si>
  <si>
    <t>Canada</t>
  </si>
  <si>
    <t>Suisse</t>
  </si>
  <si>
    <t>Japon</t>
  </si>
  <si>
    <t>Etats-Unis</t>
  </si>
  <si>
    <t>Royaume-Uni HMRC</t>
  </si>
  <si>
    <t>France Douanes  _Monde</t>
  </si>
  <si>
    <t>Sous catégorie SH</t>
  </si>
  <si>
    <t>Description</t>
  </si>
  <si>
    <t>Changer 2024/2023</t>
  </si>
  <si>
    <t>VO (nc8) Feuillages Total frais</t>
  </si>
  <si>
    <t>vo (nc8) feuillages total frais</t>
  </si>
  <si>
    <t>VO (nc8) Bulbes Total hors chicorée</t>
  </si>
  <si>
    <t>vo (nc8) bulbes total hors chicorée</t>
  </si>
  <si>
    <t>VO (nc8) Plantes d'intérieur</t>
  </si>
  <si>
    <t>vo (nc8) plantes d'intérieur</t>
  </si>
  <si>
    <t>VO(nc8) Extérieur arbres, plantes, plants et bout.</t>
  </si>
  <si>
    <t>vo(nc8) extérieur arbres, plantes, plants et bout.</t>
  </si>
  <si>
    <t>VO (nc8) Fleurs coupées fraiches</t>
  </si>
  <si>
    <t>vo (nc8) fleurs coupées fraiches</t>
  </si>
  <si>
    <t>VO (nc8) TOTAL Végétaux Ornement</t>
  </si>
  <si>
    <t>vo (nc8) total végétaux ornement</t>
  </si>
  <si>
    <t>France Douanes  UE 27</t>
  </si>
  <si>
    <t>Allemagne Douanes  UE 27</t>
  </si>
  <si>
    <t>Allemagne Douanes  _Monde</t>
  </si>
  <si>
    <t>Pays-Bas  _Monde</t>
  </si>
  <si>
    <t>Pays-Bas  UE 27</t>
  </si>
  <si>
    <t>Belgique  _Monde</t>
  </si>
  <si>
    <t>Belgique  UE 27</t>
  </si>
  <si>
    <t>Italie ISTAT  _Monde</t>
  </si>
  <si>
    <t>Italie ISTAT  UE 27</t>
  </si>
  <si>
    <t>Espagne Douanes  _Monde</t>
  </si>
  <si>
    <t>Espagne Douanes  UE 27</t>
  </si>
  <si>
    <t>Royaume-Uni HMRC  _Monde</t>
  </si>
  <si>
    <t>Royaume-Uni HMRC  UE 27</t>
  </si>
  <si>
    <t xml:space="preserve">Groupe de produits: VO (nc8) Fleurs coupées fraiches; </t>
  </si>
  <si>
    <t xml:space="preserve">Groupe de produits: VO(nc8) Extérieur arbres, plantes, plants et bout.; </t>
  </si>
  <si>
    <t xml:space="preserve">Groupe de produits: VO (nc8) Plantes d'intérieur; </t>
  </si>
  <si>
    <t xml:space="preserve">Groupe de produits: VO (nc8) Bulbes Total hors chicorée; </t>
  </si>
  <si>
    <t xml:space="preserve">Groupe de produits: VO (nc8) Feuillages Total frais; </t>
  </si>
  <si>
    <t xml:space="preserve">0602 10 90 - Boutures non-racinées et greffons (autres que de vigne) </t>
  </si>
  <si>
    <t xml:space="preserve">0602 30 00 - Rhododendrons et azalées greffés ou non </t>
  </si>
  <si>
    <t>0602 40 00 - Rosiers, greffés ou non</t>
  </si>
  <si>
    <t>0602 90 45 - Boutures racinées et jeunes plants, d'arbres, arbustes et arbrisseaux de plein air</t>
  </si>
  <si>
    <t>0602 90 46 - Arbres, arbustes et arbrisseaux de plein air, à racines nues (à l'exclusion des boutures, greffons et jeunes plants, ainsi que des arbres, arbustes et arbrisseaux fruitiers et forestiers)</t>
  </si>
  <si>
    <t>0602 90 48 - Arbres, arbustes et arbrisseaux de plein air, y compris leurs racines (à l'exclusion de ceux à racines nues, des boutures, greffons et jeunes plants, des conifères et essences à feuilles persistantes, ainsi que des arbres, arbustes et arbrisseaux fruitiers et forestiers)</t>
  </si>
  <si>
    <t>0602 90 50 - Plantes de plein air, vivantes, y compris leurs racines</t>
  </si>
  <si>
    <t>0602 90 70 - Boutures racinées et jeunes plants de plantes d'intérieur</t>
  </si>
  <si>
    <t>0602 90 91 - Plantes d'intérieur à fleurs, en boutons ou en fleur</t>
  </si>
  <si>
    <t>0602 90 99 - Autres plantes d'intérieur</t>
  </si>
  <si>
    <t>0603 11 00 - Roses fraîches</t>
  </si>
  <si>
    <t>0603 12 00 - Œillets frais</t>
  </si>
  <si>
    <t>0603 13 00 - Orchidées fraîches</t>
  </si>
  <si>
    <t>0603 14 00 - Chrysanthèmes frais</t>
  </si>
  <si>
    <t>0603 15 00 - Lis frais</t>
  </si>
  <si>
    <t>0603 19 10 - Glaïeuls frais</t>
  </si>
  <si>
    <t>0603 19 20 - Renoncules</t>
  </si>
  <si>
    <t>0603 19 70 - Autres fleurs fraîches</t>
  </si>
  <si>
    <t>■        Total bulbes (codes 0601 hors chicorée) : bulbes, oignons etc., en repos végétatif, en végétation ou en fleur</t>
  </si>
  <si>
    <t>■        Total végétaux d’ornement d’extérieur, (codes 0602…) :</t>
  </si>
  <si>
    <t>0602 90 47 - Conifères et essences de plein air à feuilles persistantes, y compris leurs racines (à l'exclusion de ceux à racines nues, des boutures, greffons et jeunes plants, ainsi que des arbres, arbustes et arbrisseaux fruitiers et forestiers)</t>
  </si>
  <si>
    <t>■        Total plantes d’intérieur (codes 0602…) :</t>
  </si>
  <si>
    <t xml:space="preserve">■        Total fleurs coupées fraîches (codes 0603…) : </t>
  </si>
  <si>
    <t>■        Total feuillages frais (codes 060420…) : Mousses, lichens, arbres de noël, rameaux de conifères et autres feuillages</t>
  </si>
  <si>
    <t xml:space="preserve">Tu trouveras ci-joint les éléments demandés sur la balance commerciale suite à notre échange de la semaine dernière. N’hésite pas à me dire s’il manque des choses ou si tu as besoin d’éclaircissement. </t>
  </si>
  <si>
    <t xml:space="preserve">J’ai sorti des données globales (toutes catégories), par catégories (total et intra-UE) et pour 7 pays européens par catégories (total et intra-UE). J’ai mis des parts de marché mais cela n’a pas réellement d’intérêt pour la balance commerciale. </t>
  </si>
  <si>
    <t>Balance commerciale 2024</t>
  </si>
  <si>
    <t>France</t>
  </si>
  <si>
    <t>Allemagne</t>
  </si>
  <si>
    <t>Italie</t>
  </si>
  <si>
    <t>Espagne</t>
  </si>
  <si>
    <t>Royaume-Uni</t>
  </si>
  <si>
    <t>Pays</t>
  </si>
  <si>
    <t>Situation de la balance commerciale</t>
  </si>
  <si>
    <t>2022/2023</t>
  </si>
  <si>
    <t>2023/2024</t>
  </si>
  <si>
    <t>Déficit</t>
  </si>
  <si>
    <t>Excédent</t>
  </si>
  <si>
    <t>Bulbes</t>
  </si>
  <si>
    <t>Végétaux d'ornement d'extérieur</t>
  </si>
  <si>
    <t>Plantes d'intérieur</t>
  </si>
  <si>
    <t>Fleurs coupées fraîches</t>
  </si>
  <si>
    <t>Feuillages frais</t>
  </si>
  <si>
    <t>Solde commercial par catégorie de végétaux en 2024</t>
  </si>
  <si>
    <t>Millions d'euros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</si>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</sst>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</numFmts>
  <fonts count="11"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Marianne"/>
    </font>
    <font>
      <sz val="11"/>
      <color theme="1"/>
      <name val="Aptos"/>
      <family val="2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 wrapText="1"/>
    </xf>
    <xf numFmtId="1" fontId="0" fillId="0" borderId="1" xfId="0" applyNumberFormat="1" applyBorder="1"/>
    <xf numFmtId="1" fontId="4" fillId="0" borderId="1" xfId="0" applyNumberFormat="1" applyFont="1" applyBorder="1"/>
    <xf numFmtId="9" fontId="0" fillId="0" borderId="1" xfId="2" applyFont="1" applyBorder="1"/>
    <xf numFmtId="43" fontId="0" fillId="0" borderId="1" xfId="1" applyFont="1" applyBorder="1"/>
    <xf numFmtId="43" fontId="4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right" wrapText="1"/>
    </xf>
    <xf numFmtId="0" fontId="4" fillId="0" borderId="1" xfId="0" applyFont="1" applyBorder="1"/>
    <xf numFmtId="43" fontId="0" fillId="0" borderId="1" xfId="1" applyFont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43" fontId="4" fillId="2" borderId="1" xfId="1" applyFont="1" applyFill="1" applyBorder="1"/>
    <xf numFmtId="1" fontId="4" fillId="2" borderId="1" xfId="0" applyNumberFormat="1" applyFont="1" applyFill="1" applyBorder="1"/>
    <xf numFmtId="9" fontId="4" fillId="0" borderId="1" xfId="2" applyFont="1" applyBorder="1"/>
    <xf numFmtId="0" fontId="3" fillId="0" borderId="1" xfId="0" applyFont="1" applyBorder="1"/>
    <xf numFmtId="9" fontId="0" fillId="2" borderId="1" xfId="2" applyFont="1" applyFill="1" applyBorder="1"/>
    <xf numFmtId="1" fontId="0" fillId="2" borderId="1" xfId="0" applyNumberFormat="1" applyFill="1" applyBorder="1"/>
    <xf numFmtId="2" fontId="0" fillId="0" borderId="1" xfId="1" applyNumberFormat="1" applyFont="1" applyBorder="1"/>
    <xf numFmtId="2" fontId="0" fillId="0" borderId="1" xfId="0" applyNumberFormat="1" applyBorder="1"/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2" fontId="4" fillId="0" borderId="1" xfId="1" applyNumberFormat="1" applyFont="1" applyBorder="1"/>
    <xf numFmtId="2" fontId="4" fillId="0" borderId="1" xfId="0" applyNumberFormat="1" applyFont="1" applyBorder="1"/>
    <xf numFmtId="2" fontId="4" fillId="2" borderId="1" xfId="1" applyNumberFormat="1" applyFont="1" applyFill="1" applyBorder="1"/>
    <xf numFmtId="2" fontId="4" fillId="2" borderId="1" xfId="0" applyNumberFormat="1" applyFont="1" applyFill="1" applyBorder="1"/>
    <xf numFmtId="0" fontId="6" fillId="0" borderId="0" xfId="0" applyFont="1" applyAlignment="1">
      <alignment vertical="center"/>
    </xf>
    <xf numFmtId="164" fontId="0" fillId="0" borderId="0" xfId="3" applyNumberFormat="1" applyFont="1"/>
    <xf numFmtId="1" fontId="0" fillId="0" borderId="0" xfId="0" applyNumberFormat="1"/>
    <xf numFmtId="9" fontId="0" fillId="0" borderId="0" xfId="2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7" fillId="0" borderId="1" xfId="2" applyFont="1" applyBorder="1" applyAlignment="1">
      <alignment horizontal="right" vertical="center" wrapText="1" indent="1"/>
    </xf>
    <xf numFmtId="9" fontId="0" fillId="0" borderId="1" xfId="2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Balance commerciale par pays de</a:t>
            </a:r>
            <a:r>
              <a:rPr lang="fr-FR" baseline="0"/>
              <a:t> l'UE 27 vers l'UE en fleurs coupées fraiches </a:t>
            </a:r>
            <a:endParaRPr lang="fr-FR"/>
          </a:p>
        </c:rich>
      </c:tx>
      <c:layout>
        <c:manualLayout>
          <c:xMode val="edge"/>
          <c:yMode val="edge"/>
          <c:x val="0.19893953089888661"/>
          <c:y val="1.20391262122270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'Fleurs coupées fraiches'!$A$127:$A$154</c:f>
              <c:strCache>
                <c:ptCount val="28"/>
                <c:pt idx="0">
                  <c:v>Pays-Bas</c:v>
                </c:pt>
                <c:pt idx="1">
                  <c:v>UE27</c:v>
                </c:pt>
                <c:pt idx="2">
                  <c:v>Espagne Douanes</c:v>
                </c:pt>
                <c:pt idx="3">
                  <c:v>Malta Douanes</c:v>
                </c:pt>
                <c:pt idx="4">
                  <c:v>Chypre</c:v>
                </c:pt>
                <c:pt idx="5">
                  <c:v>Bulgarie</c:v>
                </c:pt>
                <c:pt idx="6">
                  <c:v>Luxembourg</c:v>
                </c:pt>
                <c:pt idx="7">
                  <c:v>Slovénie</c:v>
                </c:pt>
                <c:pt idx="8">
                  <c:v>Hongrie</c:v>
                </c:pt>
                <c:pt idx="9">
                  <c:v>Belgique</c:v>
                </c:pt>
                <c:pt idx="10">
                  <c:v>Slovaquie Douanes</c:v>
                </c:pt>
                <c:pt idx="11">
                  <c:v>Estonie</c:v>
                </c:pt>
                <c:pt idx="12">
                  <c:v>Grèce</c:v>
                </c:pt>
                <c:pt idx="13">
                  <c:v>Croatie</c:v>
                </c:pt>
                <c:pt idx="14">
                  <c:v>Portugal</c:v>
                </c:pt>
                <c:pt idx="15">
                  <c:v>Lettonie</c:v>
                </c:pt>
                <c:pt idx="16">
                  <c:v>Lituanie</c:v>
                </c:pt>
                <c:pt idx="17">
                  <c:v>Finlande Douanes</c:v>
                </c:pt>
                <c:pt idx="18">
                  <c:v>Irlande Douanes</c:v>
                </c:pt>
                <c:pt idx="19">
                  <c:v>République Tchèque Douanes</c:v>
                </c:pt>
                <c:pt idx="20">
                  <c:v>Autriche Douanes</c:v>
                </c:pt>
                <c:pt idx="21">
                  <c:v>Danemark</c:v>
                </c:pt>
                <c:pt idx="22">
                  <c:v>Suède</c:v>
                </c:pt>
                <c:pt idx="23">
                  <c:v>Roumanie</c:v>
                </c:pt>
                <c:pt idx="24">
                  <c:v>Italie ISTAT</c:v>
                </c:pt>
                <c:pt idx="25">
                  <c:v>Pologne Douanes</c:v>
                </c:pt>
                <c:pt idx="26">
                  <c:v>France Douanes</c:v>
                </c:pt>
                <c:pt idx="27">
                  <c:v>Allemagne Douanes</c:v>
                </c:pt>
              </c:strCache>
            </c:strRef>
          </c:cat>
          <c:val>
            <c:numRef>
              <c:f>'Fleurs coupées fraiches'!$D$127:$D$154</c:f>
              <c:numCache>
                <c:formatCode>_(* #,##0.00_);_(* \(#,##0.00\);_(* "-"??_);_(@_)</c:formatCode>
                <c:ptCount val="28"/>
                <c:pt idx="0">
                  <c:v>3439441453</c:v>
                </c:pt>
                <c:pt idx="1">
                  <c:v>1097807805</c:v>
                </c:pt>
                <c:pt idx="2">
                  <c:v>10634343</c:v>
                </c:pt>
                <c:pt idx="3">
                  <c:v>-1123076</c:v>
                </c:pt>
                <c:pt idx="4">
                  <c:v>-2561652</c:v>
                </c:pt>
                <c:pt idx="5">
                  <c:v>-8245559</c:v>
                </c:pt>
                <c:pt idx="6">
                  <c:v>-9105488</c:v>
                </c:pt>
                <c:pt idx="7">
                  <c:v>-15713941</c:v>
                </c:pt>
                <c:pt idx="8">
                  <c:v>-18159451</c:v>
                </c:pt>
                <c:pt idx="9">
                  <c:v>-19674027</c:v>
                </c:pt>
                <c:pt idx="10">
                  <c:v>-20663401</c:v>
                </c:pt>
                <c:pt idx="11">
                  <c:v>-21902464</c:v>
                </c:pt>
                <c:pt idx="12">
                  <c:v>-23059691</c:v>
                </c:pt>
                <c:pt idx="13">
                  <c:v>-25131995</c:v>
                </c:pt>
                <c:pt idx="14">
                  <c:v>-30177254</c:v>
                </c:pt>
                <c:pt idx="15">
                  <c:v>-34576027</c:v>
                </c:pt>
                <c:pt idx="16">
                  <c:v>-34922619</c:v>
                </c:pt>
                <c:pt idx="17">
                  <c:v>-38402134</c:v>
                </c:pt>
                <c:pt idx="18">
                  <c:v>-61749198</c:v>
                </c:pt>
                <c:pt idx="19">
                  <c:v>-77949568</c:v>
                </c:pt>
                <c:pt idx="20">
                  <c:v>-84818868</c:v>
                </c:pt>
                <c:pt idx="21">
                  <c:v>-86839780</c:v>
                </c:pt>
                <c:pt idx="22">
                  <c:v>-96272852</c:v>
                </c:pt>
                <c:pt idx="23">
                  <c:v>-99131752</c:v>
                </c:pt>
                <c:pt idx="24">
                  <c:v>-124828249</c:v>
                </c:pt>
                <c:pt idx="25">
                  <c:v>-143994483</c:v>
                </c:pt>
                <c:pt idx="26">
                  <c:v>-236701462</c:v>
                </c:pt>
                <c:pt idx="27">
                  <c:v>-1036563000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9-4BED-B59C-730CA08C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491064"/>
        <c:axId val="574484832"/>
      </c:barChart>
      <c:catAx>
        <c:axId val="57449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484832"/>
        <c:crosses val="autoZero"/>
        <c:auto val="1"/>
        <c:lblAlgn val="ctr"/>
        <c:lblOffset val="100"/>
        <c:noMultiLvlLbl val="0"/>
      </c:catAx>
      <c:valAx>
        <c:axId val="574484832"/>
        <c:scaling>
          <c:orientation val="minMax"/>
          <c:max val="3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49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100" b="1"/>
              <a:t>Solde commercial en fleurs coupées fraîches 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3F-4DAB-9520-EF45D30532F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3F-4DAB-9520-EF45D30532F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3F-4DAB-9520-EF45D30532F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A3F-4DAB-9520-EF45D30532F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3F-4DAB-9520-EF45D30532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compil!$A$54:$A$60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compil!$B$54:$B$60</c:f>
              <c:numCache>
                <c:formatCode>#,##0</c:formatCode>
                <c:ptCount val="7"/>
                <c:pt idx="0">
                  <c:v>-278.33008799999999</c:v>
                </c:pt>
                <c:pt idx="1">
                  <c:v>-1101.9849999999999</c:v>
                </c:pt>
                <c:pt idx="2">
                  <c:v>3673.5762800000002</c:v>
                </c:pt>
                <c:pt idx="3">
                  <c:v>-43.642995999999997</c:v>
                </c:pt>
                <c:pt idx="4">
                  <c:v>-117.19823599999999</c:v>
                </c:pt>
                <c:pt idx="5">
                  <c:v>-94.393002999999993</c:v>
                </c:pt>
                <c:pt idx="6">
                  <c:v>-686.12278400000002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3F-4DAB-9520-EF45D3053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100" b="1"/>
              <a:t>Solde commercial en feuillages</a:t>
            </a:r>
            <a:r>
              <a:rPr lang="en-US" sz="1100" b="1" baseline="0"/>
              <a:t> frais </a:t>
            </a:r>
            <a:r>
              <a:rPr lang="en-US" sz="1100" b="1"/>
              <a:t>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04-4E17-8EAC-6F1C5D0551E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04-4E17-8EAC-6F1C5D0551E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04-4E17-8EAC-6F1C5D0551E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04-4E17-8EAC-6F1C5D0551E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04-4E17-8EAC-6F1C5D055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compil!$A$64:$A$70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compil!$B$64:$B$70</c:f>
              <c:numCache>
                <c:formatCode>#,##0</c:formatCode>
                <c:ptCount val="7"/>
                <c:pt idx="0">
                  <c:v>-37.299534000000001</c:v>
                </c:pt>
                <c:pt idx="1">
                  <c:v>-66.191999999999993</c:v>
                </c:pt>
                <c:pt idx="2">
                  <c:v>36.294460999999998</c:v>
                </c:pt>
                <c:pt idx="3">
                  <c:v>13.134401</c:v>
                </c:pt>
                <c:pt idx="4">
                  <c:v>120.12804300000001</c:v>
                </c:pt>
                <c:pt idx="5">
                  <c:v>14.896668</c:v>
                </c:pt>
                <c:pt idx="6">
                  <c:v>-56.977848000000002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04-4E17-8EAC-6F1C5D05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Balance commerciale par pays de l'UE 27 vers l'UE en végétaux d'extérieur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591499591194202"/>
          <c:y val="1.1544011544011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'Végétaux d''extérieur'!$A$116:$A$143</c:f>
              <c:strCache>
                <c:ptCount val="28"/>
                <c:pt idx="0">
                  <c:v>Pays-Bas</c:v>
                </c:pt>
                <c:pt idx="1">
                  <c:v>UE27</c:v>
                </c:pt>
                <c:pt idx="2">
                  <c:v>Italie ISTAT</c:v>
                </c:pt>
                <c:pt idx="3">
                  <c:v>Espagne Douanes</c:v>
                </c:pt>
                <c:pt idx="4">
                  <c:v>Belgique</c:v>
                </c:pt>
                <c:pt idx="5">
                  <c:v>Portugal</c:v>
                </c:pt>
                <c:pt idx="6">
                  <c:v>Malta Douanes</c:v>
                </c:pt>
                <c:pt idx="7">
                  <c:v>Grèce</c:v>
                </c:pt>
                <c:pt idx="8">
                  <c:v>Chypre</c:v>
                </c:pt>
                <c:pt idx="9">
                  <c:v>Bulgarie</c:v>
                </c:pt>
                <c:pt idx="10">
                  <c:v>Lettonie</c:v>
                </c:pt>
                <c:pt idx="11">
                  <c:v>Estonie</c:v>
                </c:pt>
                <c:pt idx="12">
                  <c:v>Lituanie</c:v>
                </c:pt>
                <c:pt idx="13">
                  <c:v>Luxembourg</c:v>
                </c:pt>
                <c:pt idx="14">
                  <c:v>Hongrie</c:v>
                </c:pt>
                <c:pt idx="15">
                  <c:v>Slovénie</c:v>
                </c:pt>
                <c:pt idx="16">
                  <c:v>Slovaquie Douanes</c:v>
                </c:pt>
                <c:pt idx="17">
                  <c:v>Croatie</c:v>
                </c:pt>
                <c:pt idx="18">
                  <c:v>Irlande Douanes</c:v>
                </c:pt>
                <c:pt idx="19">
                  <c:v>Finlande Douanes</c:v>
                </c:pt>
                <c:pt idx="20">
                  <c:v>Danemark</c:v>
                </c:pt>
                <c:pt idx="21">
                  <c:v>République Tchèque Douanes</c:v>
                </c:pt>
                <c:pt idx="22">
                  <c:v>Pologne Douanes</c:v>
                </c:pt>
                <c:pt idx="23">
                  <c:v>Roumanie</c:v>
                </c:pt>
                <c:pt idx="24">
                  <c:v>Suède</c:v>
                </c:pt>
                <c:pt idx="25">
                  <c:v>Autriche Douanes</c:v>
                </c:pt>
                <c:pt idx="26">
                  <c:v>Allemagne Douanes</c:v>
                </c:pt>
                <c:pt idx="27">
                  <c:v>France Douanes</c:v>
                </c:pt>
              </c:strCache>
            </c:strRef>
          </c:cat>
          <c:val>
            <c:numRef>
              <c:f>'Végétaux d''extérieur'!$D$116:$D$143</c:f>
              <c:numCache>
                <c:formatCode>_(* #,##0.00_);_(* \(#,##0.00\);_(* "-"??_);_(@_)</c:formatCode>
                <c:ptCount val="28"/>
                <c:pt idx="0">
                  <c:v>1280945860</c:v>
                </c:pt>
                <c:pt idx="1">
                  <c:v>676364112</c:v>
                </c:pt>
                <c:pt idx="2">
                  <c:v>236222384</c:v>
                </c:pt>
                <c:pt idx="3">
                  <c:v>162499208</c:v>
                </c:pt>
                <c:pt idx="4">
                  <c:v>69589841</c:v>
                </c:pt>
                <c:pt idx="5">
                  <c:v>11169078</c:v>
                </c:pt>
                <c:pt idx="6">
                  <c:v>-1578848</c:v>
                </c:pt>
                <c:pt idx="7">
                  <c:v>-2429845</c:v>
                </c:pt>
                <c:pt idx="8">
                  <c:v>-2607750</c:v>
                </c:pt>
                <c:pt idx="9">
                  <c:v>-3186471</c:v>
                </c:pt>
                <c:pt idx="10">
                  <c:v>-7151894</c:v>
                </c:pt>
                <c:pt idx="11">
                  <c:v>-7997876</c:v>
                </c:pt>
                <c:pt idx="12">
                  <c:v>-8712431</c:v>
                </c:pt>
                <c:pt idx="13">
                  <c:v>-12717944</c:v>
                </c:pt>
                <c:pt idx="14">
                  <c:v>-12768980</c:v>
                </c:pt>
                <c:pt idx="15">
                  <c:v>-13094151</c:v>
                </c:pt>
                <c:pt idx="16">
                  <c:v>-21843078</c:v>
                </c:pt>
                <c:pt idx="17">
                  <c:v>-22189794</c:v>
                </c:pt>
                <c:pt idx="18">
                  <c:v>-30256904</c:v>
                </c:pt>
                <c:pt idx="19">
                  <c:v>-33601759</c:v>
                </c:pt>
                <c:pt idx="20">
                  <c:v>-38496319</c:v>
                </c:pt>
                <c:pt idx="21">
                  <c:v>-41433446</c:v>
                </c:pt>
                <c:pt idx="22">
                  <c:v>-48441895</c:v>
                </c:pt>
                <c:pt idx="23">
                  <c:v>-56119557</c:v>
                </c:pt>
                <c:pt idx="24">
                  <c:v>-122225323</c:v>
                </c:pt>
                <c:pt idx="25">
                  <c:v>-166831732</c:v>
                </c:pt>
                <c:pt idx="26">
                  <c:v>-172993000</c:v>
                </c:pt>
                <c:pt idx="27">
                  <c:v>-257383263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1-4198-96F8-7137E769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409800"/>
        <c:axId val="490410128"/>
      </c:barChart>
      <c:catAx>
        <c:axId val="49040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410128"/>
        <c:crosses val="autoZero"/>
        <c:auto val="1"/>
        <c:lblAlgn val="ctr"/>
        <c:lblOffset val="100"/>
        <c:noMultiLvlLbl val="0"/>
      </c:catAx>
      <c:valAx>
        <c:axId val="49041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40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Balance commerciale par pays de l'UE 27 vers l'UE en plantes d'intérieur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'Plantes d''intérieur'!$A$132:$A$159</c:f>
              <c:strCache>
                <c:ptCount val="28"/>
                <c:pt idx="0">
                  <c:v>Pays-Bas</c:v>
                </c:pt>
                <c:pt idx="1">
                  <c:v>UE27</c:v>
                </c:pt>
                <c:pt idx="2">
                  <c:v>Danemark</c:v>
                </c:pt>
                <c:pt idx="3">
                  <c:v>Belgique</c:v>
                </c:pt>
                <c:pt idx="4">
                  <c:v>Espagne Douanes</c:v>
                </c:pt>
                <c:pt idx="5">
                  <c:v>Malta Douanes</c:v>
                </c:pt>
                <c:pt idx="6">
                  <c:v>Chypre</c:v>
                </c:pt>
                <c:pt idx="7">
                  <c:v>Bulgarie</c:v>
                </c:pt>
                <c:pt idx="8">
                  <c:v>Luxembourg</c:v>
                </c:pt>
                <c:pt idx="9">
                  <c:v>Lettonie</c:v>
                </c:pt>
                <c:pt idx="10">
                  <c:v>Estonie</c:v>
                </c:pt>
                <c:pt idx="11">
                  <c:v>Grèce</c:v>
                </c:pt>
                <c:pt idx="12">
                  <c:v>Lituanie</c:v>
                </c:pt>
                <c:pt idx="13">
                  <c:v>Slovaquie Douanes</c:v>
                </c:pt>
                <c:pt idx="14">
                  <c:v>Slovénie</c:v>
                </c:pt>
                <c:pt idx="15">
                  <c:v>Portugal</c:v>
                </c:pt>
                <c:pt idx="16">
                  <c:v>Irlande Douanes</c:v>
                </c:pt>
                <c:pt idx="17">
                  <c:v>Croatie</c:v>
                </c:pt>
                <c:pt idx="18">
                  <c:v>Hongrie</c:v>
                </c:pt>
                <c:pt idx="19">
                  <c:v>Finlande Douanes</c:v>
                </c:pt>
                <c:pt idx="20">
                  <c:v>République Tchèque Douanes</c:v>
                </c:pt>
                <c:pt idx="21">
                  <c:v>Roumanie</c:v>
                </c:pt>
                <c:pt idx="22">
                  <c:v>Suède</c:v>
                </c:pt>
                <c:pt idx="23">
                  <c:v>Autriche Douanes</c:v>
                </c:pt>
                <c:pt idx="24">
                  <c:v>Italie ISTAT</c:v>
                </c:pt>
                <c:pt idx="25">
                  <c:v>Pologne Douanes</c:v>
                </c:pt>
                <c:pt idx="26">
                  <c:v>France Douanes</c:v>
                </c:pt>
                <c:pt idx="27">
                  <c:v>Allemagne Douanes</c:v>
                </c:pt>
              </c:strCache>
            </c:strRef>
          </c:cat>
          <c:val>
            <c:numRef>
              <c:f>'Plantes d''intérieur'!$D$132:$D$159</c:f>
              <c:numCache>
                <c:formatCode>_(* #,##0.00_);_(* \(#,##0.00\);_(* "-"??_);_(@_)</c:formatCode>
                <c:ptCount val="28"/>
                <c:pt idx="0">
                  <c:v>1475189154</c:v>
                </c:pt>
                <c:pt idx="1">
                  <c:v>236868989</c:v>
                </c:pt>
                <c:pt idx="2">
                  <c:v>90735681</c:v>
                </c:pt>
                <c:pt idx="3">
                  <c:v>54223302</c:v>
                </c:pt>
                <c:pt idx="4">
                  <c:v>20406970</c:v>
                </c:pt>
                <c:pt idx="5">
                  <c:v>-1614047</c:v>
                </c:pt>
                <c:pt idx="6">
                  <c:v>-3133133</c:v>
                </c:pt>
                <c:pt idx="7">
                  <c:v>-5475820</c:v>
                </c:pt>
                <c:pt idx="8">
                  <c:v>-5814645</c:v>
                </c:pt>
                <c:pt idx="9">
                  <c:v>-7205731</c:v>
                </c:pt>
                <c:pt idx="10">
                  <c:v>-9484488</c:v>
                </c:pt>
                <c:pt idx="11">
                  <c:v>-11056292</c:v>
                </c:pt>
                <c:pt idx="12">
                  <c:v>-11546524</c:v>
                </c:pt>
                <c:pt idx="13">
                  <c:v>-12065274</c:v>
                </c:pt>
                <c:pt idx="14">
                  <c:v>-13065518</c:v>
                </c:pt>
                <c:pt idx="15">
                  <c:v>-14995348</c:v>
                </c:pt>
                <c:pt idx="16">
                  <c:v>-15603406</c:v>
                </c:pt>
                <c:pt idx="17">
                  <c:v>-16923382</c:v>
                </c:pt>
                <c:pt idx="18">
                  <c:v>-25504038</c:v>
                </c:pt>
                <c:pt idx="19">
                  <c:v>-34120227</c:v>
                </c:pt>
                <c:pt idx="20">
                  <c:v>-47319655</c:v>
                </c:pt>
                <c:pt idx="21">
                  <c:v>-58414879</c:v>
                </c:pt>
                <c:pt idx="22">
                  <c:v>-84253949</c:v>
                </c:pt>
                <c:pt idx="23">
                  <c:v>-84757366</c:v>
                </c:pt>
                <c:pt idx="24">
                  <c:v>-92145375</c:v>
                </c:pt>
                <c:pt idx="25">
                  <c:v>-144016194</c:v>
                </c:pt>
                <c:pt idx="26">
                  <c:v>-252074828</c:v>
                </c:pt>
                <c:pt idx="27">
                  <c:v>-453096000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7-46FD-9573-C28D48D2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223552"/>
        <c:axId val="496219616"/>
      </c:barChart>
      <c:catAx>
        <c:axId val="49622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219616"/>
        <c:crosses val="autoZero"/>
        <c:auto val="1"/>
        <c:lblAlgn val="ctr"/>
        <c:lblOffset val="100"/>
        <c:noMultiLvlLbl val="0"/>
      </c:catAx>
      <c:valAx>
        <c:axId val="496219616"/>
        <c:scaling>
          <c:orientation val="minMax"/>
          <c:max val="1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22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Balance commerciale par pays de l'UE 27 vers l'UE en bulbes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9779441268471579"/>
          <c:y val="1.8094428696909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Bulbes!$A$133:$A$160</c:f>
              <c:strCache>
                <c:ptCount val="28"/>
                <c:pt idx="0">
                  <c:v>Pays-Bas</c:v>
                </c:pt>
                <c:pt idx="1">
                  <c:v>UE27</c:v>
                </c:pt>
                <c:pt idx="2">
                  <c:v>Slovénie</c:v>
                </c:pt>
                <c:pt idx="3">
                  <c:v>Malta Douanes</c:v>
                </c:pt>
                <c:pt idx="4">
                  <c:v>Chypre</c:v>
                </c:pt>
                <c:pt idx="5">
                  <c:v>Luxembourg</c:v>
                </c:pt>
                <c:pt idx="6">
                  <c:v>Bulgarie</c:v>
                </c:pt>
                <c:pt idx="7">
                  <c:v>Lettonie</c:v>
                </c:pt>
                <c:pt idx="8">
                  <c:v>Belgique</c:v>
                </c:pt>
                <c:pt idx="9">
                  <c:v>Estonie</c:v>
                </c:pt>
                <c:pt idx="10">
                  <c:v>Lituanie</c:v>
                </c:pt>
                <c:pt idx="11">
                  <c:v>Grèce</c:v>
                </c:pt>
                <c:pt idx="12">
                  <c:v>Croatie</c:v>
                </c:pt>
                <c:pt idx="13">
                  <c:v>Slovaquie Douanes</c:v>
                </c:pt>
                <c:pt idx="14">
                  <c:v>Irlande Douanes</c:v>
                </c:pt>
                <c:pt idx="15">
                  <c:v>Hongrie</c:v>
                </c:pt>
                <c:pt idx="16">
                  <c:v>Espagne Douanes</c:v>
                </c:pt>
                <c:pt idx="17">
                  <c:v>Danemark</c:v>
                </c:pt>
                <c:pt idx="18">
                  <c:v>République Tchèque Douanes</c:v>
                </c:pt>
                <c:pt idx="19">
                  <c:v>Portugal</c:v>
                </c:pt>
                <c:pt idx="20">
                  <c:v>Finlande Douanes</c:v>
                </c:pt>
                <c:pt idx="21">
                  <c:v>Roumanie</c:v>
                </c:pt>
                <c:pt idx="22">
                  <c:v>Autriche Douanes</c:v>
                </c:pt>
                <c:pt idx="23">
                  <c:v>Suède</c:v>
                </c:pt>
                <c:pt idx="24">
                  <c:v>Pologne Douanes</c:v>
                </c:pt>
                <c:pt idx="25">
                  <c:v>Italie ISTAT</c:v>
                </c:pt>
                <c:pt idx="26">
                  <c:v>France Douanes</c:v>
                </c:pt>
                <c:pt idx="27">
                  <c:v>Allemagne Douanes</c:v>
                </c:pt>
              </c:strCache>
            </c:strRef>
          </c:cat>
          <c:val>
            <c:numRef>
              <c:f>Bulbes!$D$133:$D$160</c:f>
              <c:numCache>
                <c:formatCode>_(* #,##0.00_);_(* \(#,##0.00\);_(* "-"??_);_(@_)</c:formatCode>
                <c:ptCount val="28"/>
                <c:pt idx="0">
                  <c:v>759460905</c:v>
                </c:pt>
                <c:pt idx="1">
                  <c:v>215808406</c:v>
                </c:pt>
                <c:pt idx="2">
                  <c:v>1791640</c:v>
                </c:pt>
                <c:pt idx="3">
                  <c:v>-249178</c:v>
                </c:pt>
                <c:pt idx="4">
                  <c:v>-830415</c:v>
                </c:pt>
                <c:pt idx="5">
                  <c:v>-1618357</c:v>
                </c:pt>
                <c:pt idx="6">
                  <c:v>-2177931</c:v>
                </c:pt>
                <c:pt idx="7">
                  <c:v>-2443988</c:v>
                </c:pt>
                <c:pt idx="8">
                  <c:v>-2811377</c:v>
                </c:pt>
                <c:pt idx="9">
                  <c:v>-3505130</c:v>
                </c:pt>
                <c:pt idx="10">
                  <c:v>-3591930</c:v>
                </c:pt>
                <c:pt idx="11">
                  <c:v>-4356121</c:v>
                </c:pt>
                <c:pt idx="12">
                  <c:v>-4766780</c:v>
                </c:pt>
                <c:pt idx="13">
                  <c:v>-4838540</c:v>
                </c:pt>
                <c:pt idx="14">
                  <c:v>-6703015</c:v>
                </c:pt>
                <c:pt idx="15">
                  <c:v>-10735351</c:v>
                </c:pt>
                <c:pt idx="16">
                  <c:v>-11191329</c:v>
                </c:pt>
                <c:pt idx="17">
                  <c:v>-11529013</c:v>
                </c:pt>
                <c:pt idx="18">
                  <c:v>-11611460</c:v>
                </c:pt>
                <c:pt idx="19">
                  <c:v>-11670117</c:v>
                </c:pt>
                <c:pt idx="20">
                  <c:v>-18723695</c:v>
                </c:pt>
                <c:pt idx="21">
                  <c:v>-23983312</c:v>
                </c:pt>
                <c:pt idx="22">
                  <c:v>-34443548</c:v>
                </c:pt>
                <c:pt idx="23">
                  <c:v>-40584105</c:v>
                </c:pt>
                <c:pt idx="24">
                  <c:v>-49965207</c:v>
                </c:pt>
                <c:pt idx="25">
                  <c:v>-66736291</c:v>
                </c:pt>
                <c:pt idx="26">
                  <c:v>-91060950</c:v>
                </c:pt>
                <c:pt idx="27">
                  <c:v>-125317000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E-432C-A8F3-09B9C45A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218632"/>
        <c:axId val="496217320"/>
      </c:barChart>
      <c:catAx>
        <c:axId val="49621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217320"/>
        <c:crosses val="autoZero"/>
        <c:auto val="1"/>
        <c:lblAlgn val="ctr"/>
        <c:lblOffset val="100"/>
        <c:noMultiLvlLbl val="0"/>
      </c:catAx>
      <c:valAx>
        <c:axId val="496217320"/>
        <c:scaling>
          <c:orientation val="minMax"/>
          <c:max val="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21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Balance commerciale par pays de l'UE 27 vers l'UE en feuillages frais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5861784852216285"/>
          <c:y val="1.4911461728324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'Feuillage frais'!$A$133:$A$160</c:f>
              <c:strCache>
                <c:ptCount val="28"/>
                <c:pt idx="0">
                  <c:v>UE27</c:v>
                </c:pt>
                <c:pt idx="1">
                  <c:v>Danemark</c:v>
                </c:pt>
                <c:pt idx="2">
                  <c:v>Pays-Bas</c:v>
                </c:pt>
                <c:pt idx="3">
                  <c:v>Italie ISTAT</c:v>
                </c:pt>
                <c:pt idx="4">
                  <c:v>Portugal</c:v>
                </c:pt>
                <c:pt idx="5">
                  <c:v>Espagne Douanes</c:v>
                </c:pt>
                <c:pt idx="6">
                  <c:v>Belgique</c:v>
                </c:pt>
                <c:pt idx="7">
                  <c:v>Malta Douanes</c:v>
                </c:pt>
                <c:pt idx="8">
                  <c:v>Estonie</c:v>
                </c:pt>
                <c:pt idx="9">
                  <c:v>Pologne Douanes</c:v>
                </c:pt>
                <c:pt idx="10">
                  <c:v>Chypre</c:v>
                </c:pt>
                <c:pt idx="11">
                  <c:v>Lettonie</c:v>
                </c:pt>
                <c:pt idx="12">
                  <c:v>Luxembourg</c:v>
                </c:pt>
                <c:pt idx="13">
                  <c:v>Grèce</c:v>
                </c:pt>
                <c:pt idx="14">
                  <c:v>Lituanie</c:v>
                </c:pt>
                <c:pt idx="15">
                  <c:v>Slovénie</c:v>
                </c:pt>
                <c:pt idx="16">
                  <c:v>Bulgarie</c:v>
                </c:pt>
                <c:pt idx="17">
                  <c:v>Croatie</c:v>
                </c:pt>
                <c:pt idx="18">
                  <c:v>Irlande Douanes</c:v>
                </c:pt>
                <c:pt idx="19">
                  <c:v>Hongrie</c:v>
                </c:pt>
                <c:pt idx="20">
                  <c:v>Finlande Douanes</c:v>
                </c:pt>
                <c:pt idx="21">
                  <c:v>Slovaquie Douanes</c:v>
                </c:pt>
                <c:pt idx="22">
                  <c:v>Roumanie</c:v>
                </c:pt>
                <c:pt idx="23">
                  <c:v>République Tchèque Douanes</c:v>
                </c:pt>
                <c:pt idx="24">
                  <c:v>Suède</c:v>
                </c:pt>
                <c:pt idx="25">
                  <c:v>Autriche Douanes</c:v>
                </c:pt>
                <c:pt idx="26">
                  <c:v>France Douanes</c:v>
                </c:pt>
                <c:pt idx="27">
                  <c:v>Allemagne Douanes</c:v>
                </c:pt>
              </c:strCache>
            </c:strRef>
          </c:cat>
          <c:val>
            <c:numRef>
              <c:f>'Feuillage frais'!$D$133:$D$160</c:f>
              <c:numCache>
                <c:formatCode>_(* #,##0.00_);_(* \(#,##0.00\);_(* "-"??_);_(@_)</c:formatCode>
                <c:ptCount val="28"/>
                <c:pt idx="0">
                  <c:v>187636051</c:v>
                </c:pt>
                <c:pt idx="1">
                  <c:v>116598132</c:v>
                </c:pt>
                <c:pt idx="2">
                  <c:v>104087589</c:v>
                </c:pt>
                <c:pt idx="3">
                  <c:v>100244283</c:v>
                </c:pt>
                <c:pt idx="4">
                  <c:v>21557301</c:v>
                </c:pt>
                <c:pt idx="5">
                  <c:v>15647400</c:v>
                </c:pt>
                <c:pt idx="6">
                  <c:v>13224697</c:v>
                </c:pt>
                <c:pt idx="7">
                  <c:v>-114911</c:v>
                </c:pt>
                <c:pt idx="8">
                  <c:v>-306107</c:v>
                </c:pt>
                <c:pt idx="9">
                  <c:v>-667875</c:v>
                </c:pt>
                <c:pt idx="10">
                  <c:v>-1041006</c:v>
                </c:pt>
                <c:pt idx="11">
                  <c:v>-1189882</c:v>
                </c:pt>
                <c:pt idx="12">
                  <c:v>-1257006</c:v>
                </c:pt>
                <c:pt idx="13">
                  <c:v>-1548227</c:v>
                </c:pt>
                <c:pt idx="14">
                  <c:v>-1833288</c:v>
                </c:pt>
                <c:pt idx="15">
                  <c:v>-1922077</c:v>
                </c:pt>
                <c:pt idx="16">
                  <c:v>-2207112</c:v>
                </c:pt>
                <c:pt idx="17">
                  <c:v>-2226318</c:v>
                </c:pt>
                <c:pt idx="18">
                  <c:v>-2260746</c:v>
                </c:pt>
                <c:pt idx="19">
                  <c:v>-3219889</c:v>
                </c:pt>
                <c:pt idx="20">
                  <c:v>-3355366</c:v>
                </c:pt>
                <c:pt idx="21">
                  <c:v>-3949000</c:v>
                </c:pt>
                <c:pt idx="22">
                  <c:v>-12206782</c:v>
                </c:pt>
                <c:pt idx="23">
                  <c:v>-12804511</c:v>
                </c:pt>
                <c:pt idx="24">
                  <c:v>-12993555</c:v>
                </c:pt>
                <c:pt idx="25">
                  <c:v>-16889481</c:v>
                </c:pt>
                <c:pt idx="26">
                  <c:v>-35590212</c:v>
                </c:pt>
                <c:pt idx="27">
                  <c:v>-66140000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6-47A3-A7A7-06F33FC5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336624"/>
        <c:axId val="537336952"/>
      </c:barChart>
      <c:catAx>
        <c:axId val="53733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336952"/>
        <c:crosses val="autoZero"/>
        <c:auto val="1"/>
        <c:lblAlgn val="ctr"/>
        <c:lblOffset val="100"/>
        <c:noMultiLvlLbl val="0"/>
      </c:catAx>
      <c:valAx>
        <c:axId val="537336952"/>
        <c:scaling>
          <c:orientation val="minMax"/>
          <c:max val="2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33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100" b="1"/>
              <a:t>Solde commercial en arbres, plantes, fleurs et feuillages frais 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10-4F5F-A1AE-6395C7755C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210-4F5F-A1AE-6395C7755C1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10-4F5F-A1AE-6395C7755C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compil!$A$4:$A$10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compil!$C$4:$C$10</c:f>
              <c:numCache>
                <c:formatCode>#,##0</c:formatCode>
                <c:ptCount val="7"/>
                <c:pt idx="0">
                  <c:v>-922.24740999999995</c:v>
                </c:pt>
                <c:pt idx="1">
                  <c:v>-1863.7149999999999</c:v>
                </c:pt>
                <c:pt idx="2">
                  <c:v>8820.7481530000005</c:v>
                </c:pt>
                <c:pt idx="3">
                  <c:v>131.051725</c:v>
                </c:pt>
                <c:pt idx="4">
                  <c:v>187.952822</c:v>
                </c:pt>
                <c:pt idx="5">
                  <c:v>129.20560399999999</c:v>
                </c:pt>
                <c:pt idx="6">
                  <c:v>-1494.978873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0-4F5F-A1AE-6395C775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050" b="1"/>
              <a:t>Solde commercial en bulbes</a:t>
            </a:r>
          </a:p>
          <a:p>
            <a:pPr>
              <a:defRPr sz="1050" b="1"/>
            </a:pPr>
            <a:r>
              <a:rPr lang="en-US" sz="1050" b="1"/>
              <a:t>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B-4203-94F8-D8C5133472E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FB-4203-94F8-D8C5133472E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FB-4203-94F8-D8C5133472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compil!$A$26:$A$32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compil!$B$26:$B$32</c:f>
              <c:numCache>
                <c:formatCode>#,##0</c:formatCode>
                <c:ptCount val="7"/>
                <c:pt idx="0">
                  <c:v>-96.335796000000002</c:v>
                </c:pt>
                <c:pt idx="1">
                  <c:v>-119.018</c:v>
                </c:pt>
                <c:pt idx="2">
                  <c:v>1587.2595409999999</c:v>
                </c:pt>
                <c:pt idx="3">
                  <c:v>10.122121999999999</c:v>
                </c:pt>
                <c:pt idx="4">
                  <c:v>-57.628884999999997</c:v>
                </c:pt>
                <c:pt idx="5">
                  <c:v>-11.253740000000001</c:v>
                </c:pt>
                <c:pt idx="6">
                  <c:v>-91.500167000000005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FB-4203-94F8-D8C51334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100" b="1"/>
              <a:t>Solde commercial en végétaux d'extérieur 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7-4C2D-9180-57F6E5AF12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7-4C2D-9180-57F6E5AF123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7-4C2D-9180-57F6E5AF1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compil!$A$35:$A$41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compil!$B$35:$B$41</c:f>
              <c:numCache>
                <c:formatCode>#,##0</c:formatCode>
                <c:ptCount val="7"/>
                <c:pt idx="0">
                  <c:v>-253.07402999999999</c:v>
                </c:pt>
                <c:pt idx="1">
                  <c:v>-113.202</c:v>
                </c:pt>
                <c:pt idx="2">
                  <c:v>1702.6027019999999</c:v>
                </c:pt>
                <c:pt idx="3">
                  <c:v>91.405715000000001</c:v>
                </c:pt>
                <c:pt idx="4">
                  <c:v>327.673475</c:v>
                </c:pt>
                <c:pt idx="5">
                  <c:v>197.287226</c:v>
                </c:pt>
                <c:pt idx="6">
                  <c:v>-455.02698099999998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F7-4C2D-9180-57F6E5AF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100" b="1"/>
              <a:t>Solde commercial en plantes d'intérieur en 2024 (millions d'euros)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7-4B07-BC83-35F9EFB381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7-4B07-BC83-35F9EFB3819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7-4B07-BC83-35F9EFB3819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7-4B07-BC83-35F9EFB381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compil!$A$45:$A$51</c:f>
              <c:strCache>
                <c:ptCount val="7"/>
                <c:pt idx="0">
                  <c:v>France</c:v>
                </c:pt>
                <c:pt idx="1">
                  <c:v>Allemagne</c:v>
                </c:pt>
                <c:pt idx="2">
                  <c:v>Pays-Bas</c:v>
                </c:pt>
                <c:pt idx="3">
                  <c:v>Belgique</c:v>
                </c:pt>
                <c:pt idx="4">
                  <c:v>Italie</c:v>
                </c:pt>
                <c:pt idx="5">
                  <c:v>Espagne</c:v>
                </c:pt>
                <c:pt idx="6">
                  <c:v>Royaume-Uni</c:v>
                </c:pt>
              </c:strCache>
            </c:strRef>
          </c:cat>
          <c:val>
            <c:numRef>
              <c:f>compil!$B$45:$B$51</c:f>
              <c:numCache>
                <c:formatCode>#,##0</c:formatCode>
                <c:ptCount val="7"/>
                <c:pt idx="0">
                  <c:v>-257.20796200000001</c:v>
                </c:pt>
                <c:pt idx="1">
                  <c:v>-463.31799999999998</c:v>
                </c:pt>
                <c:pt idx="2">
                  <c:v>1821.015169</c:v>
                </c:pt>
                <c:pt idx="3">
                  <c:v>60.032482999999999</c:v>
                </c:pt>
                <c:pt idx="4">
                  <c:v>-85.021574999999999</c:v>
                </c:pt>
                <c:pt idx="5">
                  <c:v>22.668451999999998</c:v>
                </c:pt>
                <c:pt idx="6">
                  <c:v>-205.35109399999999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37-4B07-BC83-35F9EFB38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758335"/>
        <c:axId val="834769375"/>
      </c:barChart>
      <c:catAx>
        <c:axId val="83475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69375"/>
        <c:crosses val="autoZero"/>
        <c:auto val="1"/>
        <c:lblAlgn val="ctr"/>
        <c:lblOffset val="100"/>
        <c:noMultiLvlLbl val="0"/>
      </c:catAx>
      <c:valAx>
        <c:axId val="8347693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8347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122</xdr:row>
      <xdr:rowOff>14286</xdr:rowOff>
    </xdr:from>
    <xdr:to>
      <xdr:col>16</xdr:col>
      <xdr:colOff>619125</xdr:colOff>
      <xdr:row>145</xdr:row>
      <xdr:rowOff>571499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114</xdr:row>
      <xdr:rowOff>133349</xdr:rowOff>
    </xdr:from>
    <xdr:to>
      <xdr:col>16</xdr:col>
      <xdr:colOff>123824</xdr:colOff>
      <xdr:row>139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409574</xdr:colOff>
      <xdr:row>129</xdr:row>
      <xdr:rowOff>119061</xdr:rowOff>
    </xdr:from>
    <xdr:to>
      <xdr:col>15</xdr:col>
      <xdr:colOff>781049</xdr:colOff>
      <xdr:row>150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130</xdr:row>
      <xdr:rowOff>14287</xdr:rowOff>
    </xdr:from>
    <xdr:to>
      <xdr:col>16</xdr:col>
      <xdr:colOff>419100</xdr:colOff>
      <xdr:row>151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495299</xdr:colOff>
      <xdr:row>129</xdr:row>
      <xdr:rowOff>176211</xdr:rowOff>
    </xdr:from>
    <xdr:to>
      <xdr:col>17</xdr:col>
      <xdr:colOff>47625</xdr:colOff>
      <xdr:row>153</xdr:row>
      <xdr:rowOff>285750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165100</xdr:colOff>
      <xdr:row>1</xdr:row>
      <xdr:rowOff>133350</xdr:rowOff>
    </xdr:from>
    <xdr:to>
      <xdr:col>15</xdr:col>
      <xdr:colOff>158750</xdr:colOff>
      <xdr:row>14</xdr:row>
      <xdr:rowOff>120650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AB59E7FD-4828-60AC-E098-2979A5E20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11</xdr:col>
      <xdr:colOff>806450</xdr:colOff>
      <xdr:row>37</xdr:row>
      <xdr:rowOff>184150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6A913E13-BB06-48F3-B157-469EE4FBC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39</xdr:row>
      <xdr:rowOff>0</xdr:rowOff>
    </xdr:from>
    <xdr:to>
      <xdr:col>11</xdr:col>
      <xdr:colOff>806450</xdr:colOff>
      <xdr:row>52</xdr:row>
      <xdr:rowOff>184150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E8091720-F0FB-483C-BC8C-61024EF39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54</xdr:row>
      <xdr:rowOff>0</xdr:rowOff>
    </xdr:from>
    <xdr:to>
      <xdr:col>11</xdr:col>
      <xdr:colOff>806450</xdr:colOff>
      <xdr:row>67</xdr:row>
      <xdr:rowOff>184150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4B37C348-B1F5-414A-81F4-D0534196A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641350</xdr:colOff>
      <xdr:row>69</xdr:row>
      <xdr:rowOff>12700</xdr:rowOff>
    </xdr:from>
    <xdr:to>
      <xdr:col>12</xdr:col>
      <xdr:colOff>635000</xdr:colOff>
      <xdr:row>83</xdr:row>
      <xdr:rowOff>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7D918632-3FE6-4836-BF83-46D27157F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5</xdr:col>
      <xdr:colOff>596900</xdr:colOff>
      <xdr:row>84</xdr:row>
      <xdr:rowOff>184150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B7FAD69A-F3DE-493D-BA49-20AED8A31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C33"/>
  <sheetViews>
    <sheetView topLeftCell="A16" workbookViewId="0">
      <selection activeCell="J24" sqref="J24"/>
    </sheetView>
  </sheetViews>
  <sheetFormatPr baseColWidth="10" defaultRowHeight="15.75"/>
  <sheetData>
    <row r="4" spans="3:3">
      <c r="C4" t="s">
        <v>196</v>
      </c>
    </row>
    <row r="6" spans="3:3">
      <c r="C6" t="s">
        <v>197</v>
      </c>
    </row>
    <row r="7" spans="3:3">
      <c r="C7" t="s">
        <v>178</v>
      </c>
    </row>
    <row r="8" spans="3:3">
      <c r="C8" t="s">
        <v>179</v>
      </c>
    </row>
    <row r="9" spans="3:3">
      <c r="C9" t="s">
        <v>180</v>
      </c>
    </row>
    <row r="10" spans="3:3">
      <c r="C10" t="s">
        <v>181</v>
      </c>
    </row>
    <row r="11" spans="3:3">
      <c r="C11" t="s">
        <v>182</v>
      </c>
    </row>
    <row r="12" spans="3:3">
      <c r="C12" t="s">
        <v>198</v>
      </c>
    </row>
    <row r="13" spans="3:3">
      <c r="C13" t="s">
        <v>183</v>
      </c>
    </row>
    <row r="14" spans="3:3">
      <c r="C14" t="s">
        <v>184</v>
      </c>
    </row>
    <row r="16" spans="3:3">
      <c r="C16" t="s">
        <v>199</v>
      </c>
    </row>
    <row r="17" spans="3:3">
      <c r="C17" t="s">
        <v>185</v>
      </c>
    </row>
    <row r="18" spans="3:3">
      <c r="C18" t="s">
        <v>186</v>
      </c>
    </row>
    <row r="19" spans="3:3">
      <c r="C19" t="s">
        <v>187</v>
      </c>
    </row>
    <row r="23" spans="3:3">
      <c r="C23" t="s">
        <v>200</v>
      </c>
    </row>
    <row r="24" spans="3:3">
      <c r="C24" t="s">
        <v>188</v>
      </c>
    </row>
    <row r="25" spans="3:3">
      <c r="C25" t="s">
        <v>189</v>
      </c>
    </row>
    <row r="26" spans="3:3">
      <c r="C26" t="s">
        <v>190</v>
      </c>
    </row>
    <row r="27" spans="3:3">
      <c r="C27" t="s">
        <v>191</v>
      </c>
    </row>
    <row r="28" spans="3:3">
      <c r="C28" t="s">
        <v>192</v>
      </c>
    </row>
    <row r="29" spans="3:3">
      <c r="C29" t="s">
        <v>193</v>
      </c>
    </row>
    <row r="30" spans="3:3">
      <c r="C30" t="s">
        <v>194</v>
      </c>
    </row>
    <row r="31" spans="3:3">
      <c r="C31" t="s">
        <v>195</v>
      </c>
    </row>
    <row r="33" spans="3:3">
      <c r="C33" t="s">
        <v>201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topLeftCell="A3" workbookViewId="0">
      <selection activeCell="D13" sqref="D13"/>
    </sheetView>
  </sheetViews>
  <sheetFormatPr baseColWidth="10" defaultRowHeight="15.75"/>
  <cols>
    <col min="3" max="3" width="17" customWidth="1"/>
    <col min="4" max="4" width="18.75" customWidth="1"/>
    <col min="5" max="5" width="15.875" customWidth="1"/>
    <col min="9" max="9" width="15.75" customWidth="1"/>
  </cols>
  <sheetData>
    <row r="1" spans="1:10" ht="21">
      <c r="A1" s="1" t="s">
        <v>144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38" t="s">
        <v>7</v>
      </c>
      <c r="J5" s="39" t="s">
        <v>5</v>
      </c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47.25">
      <c r="A7" s="5" t="s">
        <v>148</v>
      </c>
      <c r="B7" s="5" t="s">
        <v>149</v>
      </c>
      <c r="C7" s="10">
        <v>-38295239</v>
      </c>
      <c r="D7" s="10">
        <v>-35310906</v>
      </c>
      <c r="E7" s="10">
        <v>-37299534</v>
      </c>
      <c r="F7" s="8">
        <f>C7/C12</f>
        <v>3.6555350117159477E-2</v>
      </c>
      <c r="G7" s="8">
        <f t="shared" ref="G7:H7" si="0">D7/D12</f>
        <v>3.5955013056695899E-2</v>
      </c>
      <c r="H7" s="8">
        <f t="shared" si="0"/>
        <v>4.0444173218117253E-2</v>
      </c>
      <c r="I7" s="8">
        <f t="shared" ref="I7:I10" si="1">(E7-D7)/D7</f>
        <v>5.6317671373257883E-2</v>
      </c>
      <c r="J7" s="6">
        <f t="shared" ref="J7:J10" si="2">H7-G7</f>
        <v>4.4891601614213544E-3</v>
      </c>
    </row>
    <row r="8" spans="1:10" ht="63">
      <c r="A8" s="5" t="s">
        <v>150</v>
      </c>
      <c r="B8" s="5" t="s">
        <v>151</v>
      </c>
      <c r="C8" s="10">
        <v>-114400720</v>
      </c>
      <c r="D8" s="10">
        <v>-106089880</v>
      </c>
      <c r="E8" s="10">
        <v>-96335796</v>
      </c>
      <c r="F8" s="8">
        <f>C8/C12</f>
        <v>0.10920308848980231</v>
      </c>
      <c r="G8" s="8">
        <f t="shared" ref="G8:H8" si="3">D8/D12</f>
        <v>0.10802506796578093</v>
      </c>
      <c r="H8" s="8">
        <f t="shared" si="3"/>
        <v>0.10445764873441064</v>
      </c>
      <c r="I8" s="8">
        <f t="shared" si="1"/>
        <v>-9.1941700754115285E-2</v>
      </c>
      <c r="J8" s="6">
        <f t="shared" si="2"/>
        <v>-3.5674192313702863E-3</v>
      </c>
    </row>
    <row r="9" spans="1:10" ht="47.25">
      <c r="A9" s="5" t="s">
        <v>152</v>
      </c>
      <c r="B9" s="5" t="s">
        <v>153</v>
      </c>
      <c r="C9" s="10">
        <v>-291949126</v>
      </c>
      <c r="D9" s="10">
        <v>-279899352</v>
      </c>
      <c r="E9" s="10">
        <v>-257207962</v>
      </c>
      <c r="F9" s="8">
        <f>C9/C12</f>
        <v>0.27868483905606928</v>
      </c>
      <c r="G9" s="8">
        <f t="shared" ref="G9:H9" si="4">D9/D12</f>
        <v>0.28500500258250872</v>
      </c>
      <c r="H9" s="8">
        <f t="shared" si="4"/>
        <v>0.27889258263137873</v>
      </c>
      <c r="I9" s="8">
        <f t="shared" si="1"/>
        <v>-8.1069819697188863E-2</v>
      </c>
      <c r="J9" s="6">
        <f t="shared" si="2"/>
        <v>-6.1124199511299881E-3</v>
      </c>
    </row>
    <row r="10" spans="1:10" ht="94.5">
      <c r="A10" s="5" t="s">
        <v>154</v>
      </c>
      <c r="B10" s="5" t="s">
        <v>155</v>
      </c>
      <c r="C10" s="10">
        <v>-299484397</v>
      </c>
      <c r="D10" s="10">
        <v>-278896982</v>
      </c>
      <c r="E10" s="10">
        <v>-253074030</v>
      </c>
      <c r="F10" s="8">
        <f>C10/C12</f>
        <v>0.28587775589966641</v>
      </c>
      <c r="G10" s="8">
        <f>D10/D12</f>
        <v>0.28398434832805147</v>
      </c>
      <c r="H10" s="8">
        <f>E10/E12</f>
        <v>0.27441012818892058</v>
      </c>
      <c r="I10" s="8">
        <f t="shared" si="1"/>
        <v>-9.2589571299125789E-2</v>
      </c>
      <c r="J10" s="6">
        <f t="shared" si="2"/>
        <v>-9.5742201391308956E-3</v>
      </c>
    </row>
    <row r="11" spans="1:10" ht="63">
      <c r="A11" s="5" t="s">
        <v>156</v>
      </c>
      <c r="B11" s="5" t="s">
        <v>157</v>
      </c>
      <c r="C11" s="10">
        <v>-303466530</v>
      </c>
      <c r="D11" s="10">
        <v>-281888631</v>
      </c>
      <c r="E11" s="10">
        <v>-278330088</v>
      </c>
      <c r="F11" s="8">
        <f>C11/C12</f>
        <v>0.28967896643730257</v>
      </c>
      <c r="G11" s="8">
        <f t="shared" ref="G11:H11" si="5">D11/D12</f>
        <v>0.28703056806696303</v>
      </c>
      <c r="H11" s="8">
        <f t="shared" si="5"/>
        <v>0.30179546722717282</v>
      </c>
      <c r="I11" s="8">
        <f t="shared" ref="I11:I12" si="6">(E11-D11)/D11</f>
        <v>-1.2623932321697642E-2</v>
      </c>
      <c r="J11" s="6">
        <f t="shared" ref="J11:J12" si="7">H11-G11</f>
        <v>1.4764899160209788E-2</v>
      </c>
    </row>
    <row r="12" spans="1:10" ht="63">
      <c r="A12" s="5" t="s">
        <v>158</v>
      </c>
      <c r="B12" s="5" t="s">
        <v>159</v>
      </c>
      <c r="C12" s="10">
        <v>-1047596012</v>
      </c>
      <c r="D12" s="10">
        <v>-982085751</v>
      </c>
      <c r="E12" s="10">
        <v>-922247410</v>
      </c>
      <c r="F12" s="8">
        <f>C12/C12</f>
        <v>1</v>
      </c>
      <c r="G12" s="8">
        <f t="shared" ref="G12:H12" si="8">D12/D12</f>
        <v>1</v>
      </c>
      <c r="H12" s="8">
        <f t="shared" si="8"/>
        <v>1</v>
      </c>
      <c r="I12" s="8">
        <f t="shared" si="6"/>
        <v>-6.092985356835709E-2</v>
      </c>
      <c r="J12" s="6">
        <f t="shared" si="7"/>
        <v>0</v>
      </c>
    </row>
    <row r="13" spans="1:10">
      <c r="D13" s="33">
        <f>(D12-C12)/C12</f>
        <v>-6.2533896893070651E-2</v>
      </c>
      <c r="E13" s="33">
        <f>(E12-D12)/D12</f>
        <v>-6.092985356835709E-2</v>
      </c>
    </row>
    <row r="14" spans="1:10" ht="21">
      <c r="A14" s="1" t="s">
        <v>160</v>
      </c>
    </row>
    <row r="15" spans="1:10" ht="18.75">
      <c r="A15" s="2" t="s">
        <v>1</v>
      </c>
    </row>
    <row r="16" spans="1:10" ht="18.75">
      <c r="A16" s="2" t="s">
        <v>2</v>
      </c>
    </row>
    <row r="18" spans="1:10" ht="21">
      <c r="A18" s="3" t="s">
        <v>145</v>
      </c>
      <c r="B18" s="3" t="s">
        <v>146</v>
      </c>
      <c r="C18" s="38" t="s">
        <v>44</v>
      </c>
      <c r="D18" s="39" t="s">
        <v>5</v>
      </c>
      <c r="E18" s="39" t="s">
        <v>5</v>
      </c>
      <c r="F18" s="38" t="s">
        <v>45</v>
      </c>
      <c r="G18" s="39" t="s">
        <v>5</v>
      </c>
      <c r="H18" s="39" t="s">
        <v>5</v>
      </c>
      <c r="I18" s="38" t="s">
        <v>147</v>
      </c>
      <c r="J18" s="39" t="s">
        <v>5</v>
      </c>
    </row>
    <row r="19" spans="1:10" ht="21">
      <c r="A19" s="4" t="s">
        <v>5</v>
      </c>
      <c r="B19" s="4" t="s">
        <v>5</v>
      </c>
      <c r="C19" s="3" t="s">
        <v>8</v>
      </c>
      <c r="D19" s="3" t="s">
        <v>9</v>
      </c>
      <c r="E19" s="3" t="s">
        <v>10</v>
      </c>
      <c r="F19" s="3" t="s">
        <v>8</v>
      </c>
      <c r="G19" s="3" t="s">
        <v>9</v>
      </c>
      <c r="H19" s="3" t="s">
        <v>10</v>
      </c>
      <c r="I19" s="3" t="s">
        <v>40</v>
      </c>
      <c r="J19" s="3" t="s">
        <v>39</v>
      </c>
    </row>
    <row r="20" spans="1:10" ht="47.25">
      <c r="A20" s="5" t="s">
        <v>148</v>
      </c>
      <c r="B20" s="5" t="s">
        <v>149</v>
      </c>
      <c r="C20" s="10">
        <v>-35770070</v>
      </c>
      <c r="D20" s="10">
        <v>-34600985</v>
      </c>
      <c r="E20" s="10">
        <v>-35590212</v>
      </c>
      <c r="F20" s="8">
        <f>C20/C25</f>
        <v>3.6074080816898571E-2</v>
      </c>
      <c r="G20" s="8">
        <f t="shared" ref="G20" si="9">D20/D25</f>
        <v>3.6610698117453509E-2</v>
      </c>
      <c r="H20" s="8">
        <f t="shared" ref="H20" si="10">E20/E25</f>
        <v>4.0776552565581187E-2</v>
      </c>
      <c r="I20" s="8">
        <f t="shared" ref="I20:I25" si="11">(E20-D20)/D20</f>
        <v>2.8589561828947934E-2</v>
      </c>
      <c r="J20" s="6">
        <f t="shared" ref="J20:J25" si="12">H20-G20</f>
        <v>4.1658544481276774E-3</v>
      </c>
    </row>
    <row r="21" spans="1:10" ht="63">
      <c r="A21" s="5" t="s">
        <v>150</v>
      </c>
      <c r="B21" s="5" t="s">
        <v>151</v>
      </c>
      <c r="C21" s="10">
        <v>-110703850</v>
      </c>
      <c r="D21" s="10">
        <v>-102966795</v>
      </c>
      <c r="E21" s="10">
        <v>-91060950</v>
      </c>
      <c r="F21" s="8">
        <f>C21/C25</f>
        <v>0.11164472509116748</v>
      </c>
      <c r="G21" s="8">
        <f t="shared" ref="G21" si="13">D21/D25</f>
        <v>0.10894736805517882</v>
      </c>
      <c r="H21" s="8">
        <f t="shared" ref="H21" si="14">E21/E25</f>
        <v>0.10433069671927664</v>
      </c>
      <c r="I21" s="8">
        <f t="shared" si="11"/>
        <v>-0.11562800415415475</v>
      </c>
      <c r="J21" s="6">
        <f t="shared" si="12"/>
        <v>-4.6166713359021838E-3</v>
      </c>
    </row>
    <row r="22" spans="1:10" ht="63">
      <c r="A22" s="5" t="s">
        <v>156</v>
      </c>
      <c r="B22" s="5" t="s">
        <v>157</v>
      </c>
      <c r="C22" s="10">
        <v>-261080256</v>
      </c>
      <c r="D22" s="10">
        <v>-250323139</v>
      </c>
      <c r="E22" s="10">
        <v>-236701462</v>
      </c>
      <c r="F22" s="8">
        <f>C22/C25</f>
        <v>0.26329918433597049</v>
      </c>
      <c r="G22" s="8">
        <f t="shared" ref="G22" si="15">D22/D25</f>
        <v>0.2648625428941504</v>
      </c>
      <c r="H22" s="8">
        <f t="shared" ref="H22" si="16">E22/E25</f>
        <v>0.2711944960483213</v>
      </c>
      <c r="I22" s="8">
        <f t="shared" si="11"/>
        <v>-5.4416371792141836E-2</v>
      </c>
      <c r="J22" s="6">
        <f t="shared" si="12"/>
        <v>6.3319531541708995E-3</v>
      </c>
    </row>
    <row r="23" spans="1:10" ht="47.25">
      <c r="A23" s="5" t="s">
        <v>152</v>
      </c>
      <c r="B23" s="5" t="s">
        <v>153</v>
      </c>
      <c r="C23" s="10">
        <v>-279286360</v>
      </c>
      <c r="D23" s="10">
        <v>-271767493</v>
      </c>
      <c r="E23" s="10">
        <v>-252074828</v>
      </c>
      <c r="F23" s="8">
        <f>C23/C25</f>
        <v>0.2816600225187546</v>
      </c>
      <c r="G23" s="8">
        <f>D23/D25</f>
        <v>0.28755243945685827</v>
      </c>
      <c r="H23" s="8">
        <f>E23/E25</f>
        <v>0.28880812720086735</v>
      </c>
      <c r="I23" s="8">
        <f t="shared" si="11"/>
        <v>-7.2461444091843616E-2</v>
      </c>
      <c r="J23" s="6">
        <f t="shared" si="12"/>
        <v>1.2556877440090819E-3</v>
      </c>
    </row>
    <row r="24" spans="1:10" ht="94.5">
      <c r="A24" s="5" t="s">
        <v>154</v>
      </c>
      <c r="B24" s="5" t="s">
        <v>155</v>
      </c>
      <c r="C24" s="10">
        <v>-304732061</v>
      </c>
      <c r="D24" s="10">
        <v>-285447439</v>
      </c>
      <c r="E24" s="10">
        <v>-257383263</v>
      </c>
      <c r="F24" s="8">
        <f>C24/C25</f>
        <v>0.30732198723720883</v>
      </c>
      <c r="G24" s="8">
        <f t="shared" ref="G24" si="17">D24/D25</f>
        <v>0.302026951476359</v>
      </c>
      <c r="H24" s="8">
        <f t="shared" ref="H24" si="18">E24/E25</f>
        <v>0.2948901274659535</v>
      </c>
      <c r="I24" s="8">
        <f t="shared" si="11"/>
        <v>-9.8316439966378538E-2</v>
      </c>
      <c r="J24" s="6">
        <f t="shared" si="12"/>
        <v>-7.1368240104054959E-3</v>
      </c>
    </row>
    <row r="25" spans="1:10" ht="63">
      <c r="A25" s="5" t="s">
        <v>158</v>
      </c>
      <c r="B25" s="5" t="s">
        <v>159</v>
      </c>
      <c r="C25" s="10">
        <v>-991572597</v>
      </c>
      <c r="D25" s="10">
        <v>-945105851</v>
      </c>
      <c r="E25" s="10">
        <v>-872810715</v>
      </c>
      <c r="F25" s="8">
        <f>C25/C25</f>
        <v>1</v>
      </c>
      <c r="G25" s="8">
        <f t="shared" ref="G25" si="19">D25/D25</f>
        <v>1</v>
      </c>
      <c r="H25" s="8">
        <f t="shared" ref="H25" si="20">E25/E25</f>
        <v>1</v>
      </c>
      <c r="I25" s="8">
        <f t="shared" si="11"/>
        <v>-7.6494221174808918E-2</v>
      </c>
      <c r="J25" s="6">
        <f t="shared" si="12"/>
        <v>0</v>
      </c>
    </row>
  </sheetData>
  <mergeCells count="6">
    <mergeCell ref="C5:E5"/>
    <mergeCell ref="F5:H5"/>
    <mergeCell ref="I5:J5"/>
    <mergeCell ref="C18:E18"/>
    <mergeCell ref="F18:H18"/>
    <mergeCell ref="I18:J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FAC0-BFB0-423E-A3E6-6E43F1F92E50}">
  <dimension ref="A1:D71"/>
  <sheetViews>
    <sheetView showGridLines="0" tabSelected="1" workbookViewId="0">
      <selection activeCell="L18" sqref="L18"/>
    </sheetView>
  </sheetViews>
  <sheetFormatPr baseColWidth="10" defaultRowHeight="15.75"/>
  <cols>
    <col min="1" max="1" width="14.875" customWidth="1"/>
    <col min="2" max="2" width="17.75" bestFit="1" customWidth="1"/>
    <col min="3" max="3" width="12.125" customWidth="1"/>
  </cols>
  <sheetData>
    <row r="1" spans="1:4">
      <c r="A1" t="s">
        <v>204</v>
      </c>
    </row>
    <row r="3" spans="1:4" ht="31.5">
      <c r="B3" s="5" t="s">
        <v>158</v>
      </c>
    </row>
    <row r="4" spans="1:4">
      <c r="A4" t="s">
        <v>205</v>
      </c>
      <c r="B4" s="31">
        <v>-922247410</v>
      </c>
      <c r="C4" s="36">
        <f>B4/1000000</f>
        <v>-922.24740999999995</v>
      </c>
    </row>
    <row r="5" spans="1:4">
      <c r="A5" t="s">
        <v>206</v>
      </c>
      <c r="B5" s="31">
        <v>-1863715000</v>
      </c>
      <c r="C5" s="36">
        <f t="shared" ref="C5:C10" si="0">B5/1000000</f>
        <v>-1863.7149999999999</v>
      </c>
    </row>
    <row r="6" spans="1:4">
      <c r="A6" t="s">
        <v>12</v>
      </c>
      <c r="B6" s="31">
        <v>8820748153</v>
      </c>
      <c r="C6" s="36">
        <f t="shared" si="0"/>
        <v>8820.7481530000005</v>
      </c>
    </row>
    <row r="7" spans="1:4">
      <c r="A7" t="s">
        <v>15</v>
      </c>
      <c r="B7" s="31">
        <v>131051725</v>
      </c>
      <c r="C7" s="36">
        <f t="shared" si="0"/>
        <v>131.051725</v>
      </c>
    </row>
    <row r="8" spans="1:4">
      <c r="A8" t="s">
        <v>207</v>
      </c>
      <c r="B8" s="31">
        <v>187952822</v>
      </c>
      <c r="C8" s="36">
        <f t="shared" si="0"/>
        <v>187.952822</v>
      </c>
    </row>
    <row r="9" spans="1:4">
      <c r="A9" t="s">
        <v>208</v>
      </c>
      <c r="B9" s="31">
        <v>129205604</v>
      </c>
      <c r="C9" s="36">
        <f t="shared" si="0"/>
        <v>129.20560399999999</v>
      </c>
    </row>
    <row r="10" spans="1:4">
      <c r="A10" t="s">
        <v>209</v>
      </c>
      <c r="B10" s="31">
        <v>-1494978873</v>
      </c>
      <c r="C10" s="36">
        <f t="shared" si="0"/>
        <v>-1494.978873</v>
      </c>
    </row>
    <row r="15" spans="1:4" ht="45">
      <c r="A15" s="46" t="s">
        <v>210</v>
      </c>
      <c r="B15" s="44" t="s">
        <v>211</v>
      </c>
      <c r="C15" s="44" t="s">
        <v>212</v>
      </c>
      <c r="D15" s="44" t="s">
        <v>213</v>
      </c>
    </row>
    <row r="16" spans="1:4" ht="15.6" customHeight="1">
      <c r="A16" s="47" t="s">
        <v>205</v>
      </c>
      <c r="B16" s="45" t="s">
        <v>214</v>
      </c>
      <c r="C16" s="42">
        <v>-6.2533896893070651E-2</v>
      </c>
      <c r="D16" s="42">
        <v>-6.092985356835709E-2</v>
      </c>
    </row>
    <row r="17" spans="1:4" ht="15.6" customHeight="1">
      <c r="A17" s="47" t="s">
        <v>206</v>
      </c>
      <c r="B17" s="45" t="s">
        <v>214</v>
      </c>
      <c r="C17" s="42">
        <v>-6.5684048073067339E-2</v>
      </c>
      <c r="D17" s="42">
        <v>8.6795426475825329E-3</v>
      </c>
    </row>
    <row r="18" spans="1:4" ht="15.6" customHeight="1">
      <c r="A18" s="47" t="s">
        <v>12</v>
      </c>
      <c r="B18" s="45" t="s">
        <v>215</v>
      </c>
      <c r="C18" s="42">
        <v>8.7631592201625856E-3</v>
      </c>
      <c r="D18" s="42">
        <v>5.2384089520566078E-2</v>
      </c>
    </row>
    <row r="19" spans="1:4" ht="15.6" customHeight="1">
      <c r="A19" s="47" t="s">
        <v>15</v>
      </c>
      <c r="B19" s="45" t="s">
        <v>215</v>
      </c>
      <c r="C19" s="42">
        <v>-2.7283636498067834E-2</v>
      </c>
      <c r="D19" s="42">
        <v>0.16562073187637491</v>
      </c>
    </row>
    <row r="20" spans="1:4" ht="15.6" customHeight="1">
      <c r="A20" s="47" t="s">
        <v>207</v>
      </c>
      <c r="B20" s="45" t="s">
        <v>215</v>
      </c>
      <c r="C20" s="42">
        <v>-0.24163885907123384</v>
      </c>
      <c r="D20" s="42">
        <v>0.27579914261068506</v>
      </c>
    </row>
    <row r="21" spans="1:4" ht="15.6" customHeight="1">
      <c r="A21" s="47" t="s">
        <v>208</v>
      </c>
      <c r="B21" s="45" t="s">
        <v>215</v>
      </c>
      <c r="C21" s="43">
        <v>-7.833793395255205E-2</v>
      </c>
      <c r="D21" s="43">
        <v>0.38488919260806936</v>
      </c>
    </row>
    <row r="22" spans="1:4" ht="15.6" customHeight="1">
      <c r="A22" s="47" t="s">
        <v>209</v>
      </c>
      <c r="B22" s="45" t="s">
        <v>214</v>
      </c>
      <c r="C22" s="43">
        <v>-7.2599242289924759E-2</v>
      </c>
      <c r="D22" s="43">
        <v>2.7898428745733339E-2</v>
      </c>
    </row>
    <row r="24" spans="1:4">
      <c r="A24" s="34" t="s">
        <v>221</v>
      </c>
    </row>
    <row r="25" spans="1:4">
      <c r="A25" s="35" t="s">
        <v>216</v>
      </c>
      <c r="B25" s="37" t="s">
        <v>222</v>
      </c>
      <c r="C25" t="s">
        <v>223</v>
      </c>
    </row>
    <row r="26" spans="1:4">
      <c r="A26" t="s">
        <v>205</v>
      </c>
      <c r="B26" s="36">
        <f>C26/1000000</f>
        <v>-96.335796000000002</v>
      </c>
      <c r="C26" s="36">
        <v>-96335796</v>
      </c>
    </row>
    <row r="27" spans="1:4">
      <c r="A27" t="s">
        <v>206</v>
      </c>
      <c r="B27" s="36">
        <f t="shared" ref="B27:B70" si="1">C27/1000000</f>
        <v>-119.018</v>
      </c>
      <c r="C27" s="36">
        <v>-119018000</v>
      </c>
    </row>
    <row r="28" spans="1:4">
      <c r="A28" t="s">
        <v>12</v>
      </c>
      <c r="B28" s="36">
        <f t="shared" si="1"/>
        <v>1587.2595409999999</v>
      </c>
      <c r="C28" s="36">
        <v>1587259541</v>
      </c>
    </row>
    <row r="29" spans="1:4">
      <c r="A29" t="s">
        <v>15</v>
      </c>
      <c r="B29" s="36">
        <f t="shared" si="1"/>
        <v>10.122121999999999</v>
      </c>
      <c r="C29" s="36">
        <v>10122122</v>
      </c>
    </row>
    <row r="30" spans="1:4">
      <c r="A30" t="s">
        <v>207</v>
      </c>
      <c r="B30" s="36">
        <f t="shared" si="1"/>
        <v>-57.628884999999997</v>
      </c>
      <c r="C30" s="36">
        <v>-57628885</v>
      </c>
    </row>
    <row r="31" spans="1:4">
      <c r="A31" t="s">
        <v>208</v>
      </c>
      <c r="B31" s="36">
        <f t="shared" si="1"/>
        <v>-11.253740000000001</v>
      </c>
      <c r="C31" s="36">
        <v>-11253740</v>
      </c>
    </row>
    <row r="32" spans="1:4">
      <c r="A32" t="s">
        <v>209</v>
      </c>
      <c r="B32" s="36">
        <f t="shared" si="1"/>
        <v>-91.500167000000005</v>
      </c>
      <c r="C32" s="36">
        <v>-91500167</v>
      </c>
    </row>
    <row r="33" spans="1:3">
      <c r="B33" s="32"/>
      <c r="C33" s="36"/>
    </row>
    <row r="34" spans="1:3">
      <c r="A34" s="35" t="s">
        <v>217</v>
      </c>
      <c r="B34" s="32"/>
      <c r="C34" s="36"/>
    </row>
    <row r="35" spans="1:3">
      <c r="A35" t="s">
        <v>205</v>
      </c>
      <c r="B35" s="36">
        <f t="shared" si="1"/>
        <v>-253.07402999999999</v>
      </c>
      <c r="C35" s="36">
        <v>-253074030</v>
      </c>
    </row>
    <row r="36" spans="1:3">
      <c r="A36" t="s">
        <v>206</v>
      </c>
      <c r="B36" s="36">
        <f t="shared" si="1"/>
        <v>-113.202</v>
      </c>
      <c r="C36" s="36">
        <v>-113202000</v>
      </c>
    </row>
    <row r="37" spans="1:3">
      <c r="A37" t="s">
        <v>12</v>
      </c>
      <c r="B37" s="36">
        <f t="shared" si="1"/>
        <v>1702.6027019999999</v>
      </c>
      <c r="C37" s="36">
        <v>1702602702</v>
      </c>
    </row>
    <row r="38" spans="1:3">
      <c r="A38" t="s">
        <v>15</v>
      </c>
      <c r="B38" s="36">
        <f t="shared" si="1"/>
        <v>91.405715000000001</v>
      </c>
      <c r="C38" s="36">
        <v>91405715</v>
      </c>
    </row>
    <row r="39" spans="1:3">
      <c r="A39" t="s">
        <v>207</v>
      </c>
      <c r="B39" s="36">
        <f t="shared" si="1"/>
        <v>327.673475</v>
      </c>
      <c r="C39" s="36">
        <v>327673475</v>
      </c>
    </row>
    <row r="40" spans="1:3">
      <c r="A40" t="s">
        <v>208</v>
      </c>
      <c r="B40" s="36">
        <f t="shared" si="1"/>
        <v>197.287226</v>
      </c>
      <c r="C40" s="36">
        <v>197287226</v>
      </c>
    </row>
    <row r="41" spans="1:3">
      <c r="A41" t="s">
        <v>209</v>
      </c>
      <c r="B41" s="36">
        <f t="shared" si="1"/>
        <v>-455.02698099999998</v>
      </c>
      <c r="C41" s="36">
        <v>-455026981</v>
      </c>
    </row>
    <row r="42" spans="1:3">
      <c r="B42" s="32"/>
      <c r="C42" s="36"/>
    </row>
    <row r="43" spans="1:3">
      <c r="B43" s="32"/>
      <c r="C43" s="36"/>
    </row>
    <row r="44" spans="1:3">
      <c r="A44" s="35" t="s">
        <v>218</v>
      </c>
      <c r="B44" s="32"/>
      <c r="C44" s="36"/>
    </row>
    <row r="45" spans="1:3">
      <c r="A45" t="s">
        <v>205</v>
      </c>
      <c r="B45" s="36">
        <f t="shared" si="1"/>
        <v>-257.20796200000001</v>
      </c>
      <c r="C45" s="36">
        <v>-257207962</v>
      </c>
    </row>
    <row r="46" spans="1:3">
      <c r="A46" t="s">
        <v>206</v>
      </c>
      <c r="B46" s="36">
        <f t="shared" si="1"/>
        <v>-463.31799999999998</v>
      </c>
      <c r="C46" s="36">
        <v>-463318000</v>
      </c>
    </row>
    <row r="47" spans="1:3">
      <c r="A47" t="s">
        <v>12</v>
      </c>
      <c r="B47" s="36">
        <f t="shared" si="1"/>
        <v>1821.015169</v>
      </c>
      <c r="C47" s="36">
        <v>1821015169</v>
      </c>
    </row>
    <row r="48" spans="1:3">
      <c r="A48" t="s">
        <v>15</v>
      </c>
      <c r="B48" s="36">
        <f t="shared" si="1"/>
        <v>60.032482999999999</v>
      </c>
      <c r="C48" s="36">
        <v>60032483</v>
      </c>
    </row>
    <row r="49" spans="1:3">
      <c r="A49" t="s">
        <v>207</v>
      </c>
      <c r="B49" s="36">
        <f t="shared" si="1"/>
        <v>-85.021574999999999</v>
      </c>
      <c r="C49" s="36">
        <v>-85021575</v>
      </c>
    </row>
    <row r="50" spans="1:3">
      <c r="A50" t="s">
        <v>208</v>
      </c>
      <c r="B50" s="36">
        <f t="shared" si="1"/>
        <v>22.668451999999998</v>
      </c>
      <c r="C50" s="36">
        <v>22668452</v>
      </c>
    </row>
    <row r="51" spans="1:3">
      <c r="A51" t="s">
        <v>209</v>
      </c>
      <c r="B51" s="36">
        <f t="shared" si="1"/>
        <v>-205.35109399999999</v>
      </c>
      <c r="C51" s="36">
        <v>-205351094</v>
      </c>
    </row>
    <row r="52" spans="1:3">
      <c r="B52" s="32"/>
      <c r="C52" s="36"/>
    </row>
    <row r="53" spans="1:3">
      <c r="A53" s="35" t="s">
        <v>219</v>
      </c>
      <c r="B53" s="32"/>
      <c r="C53" s="36"/>
    </row>
    <row r="54" spans="1:3">
      <c r="A54" t="s">
        <v>205</v>
      </c>
      <c r="B54" s="36">
        <f t="shared" si="1"/>
        <v>-278.33008799999999</v>
      </c>
      <c r="C54" s="36">
        <v>-278330088</v>
      </c>
    </row>
    <row r="55" spans="1:3">
      <c r="A55" t="s">
        <v>206</v>
      </c>
      <c r="B55" s="36">
        <f t="shared" si="1"/>
        <v>-1101.9849999999999</v>
      </c>
      <c r="C55" s="36">
        <v>-1101985000</v>
      </c>
    </row>
    <row r="56" spans="1:3">
      <c r="A56" t="s">
        <v>12</v>
      </c>
      <c r="B56" s="36">
        <f t="shared" si="1"/>
        <v>3673.5762800000002</v>
      </c>
      <c r="C56" s="36">
        <v>3673576280</v>
      </c>
    </row>
    <row r="57" spans="1:3">
      <c r="A57" t="s">
        <v>15</v>
      </c>
      <c r="B57" s="36">
        <f t="shared" si="1"/>
        <v>-43.642995999999997</v>
      </c>
      <c r="C57" s="36">
        <v>-43642996</v>
      </c>
    </row>
    <row r="58" spans="1:3">
      <c r="A58" t="s">
        <v>207</v>
      </c>
      <c r="B58" s="36">
        <f t="shared" si="1"/>
        <v>-117.19823599999999</v>
      </c>
      <c r="C58" s="36">
        <v>-117198236</v>
      </c>
    </row>
    <row r="59" spans="1:3">
      <c r="A59" t="s">
        <v>208</v>
      </c>
      <c r="B59" s="36">
        <f t="shared" si="1"/>
        <v>-94.393002999999993</v>
      </c>
      <c r="C59" s="36">
        <v>-94393003</v>
      </c>
    </row>
    <row r="60" spans="1:3">
      <c r="A60" t="s">
        <v>209</v>
      </c>
      <c r="B60" s="36">
        <f t="shared" si="1"/>
        <v>-686.12278400000002</v>
      </c>
      <c r="C60" s="36">
        <v>-686122784</v>
      </c>
    </row>
    <row r="61" spans="1:3">
      <c r="B61" s="32"/>
      <c r="C61" s="36"/>
    </row>
    <row r="62" spans="1:3">
      <c r="B62" s="32"/>
      <c r="C62" s="36"/>
    </row>
    <row r="63" spans="1:3">
      <c r="A63" s="35" t="s">
        <v>220</v>
      </c>
      <c r="B63" s="32"/>
      <c r="C63" s="36"/>
    </row>
    <row r="64" spans="1:3">
      <c r="A64" t="s">
        <v>205</v>
      </c>
      <c r="B64" s="36">
        <f t="shared" si="1"/>
        <v>-37.299534000000001</v>
      </c>
      <c r="C64" s="36">
        <v>-37299534</v>
      </c>
    </row>
    <row r="65" spans="1:3">
      <c r="A65" t="s">
        <v>206</v>
      </c>
      <c r="B65" s="36">
        <f t="shared" si="1"/>
        <v>-66.191999999999993</v>
      </c>
      <c r="C65" s="36">
        <v>-66192000</v>
      </c>
    </row>
    <row r="66" spans="1:3">
      <c r="A66" t="s">
        <v>12</v>
      </c>
      <c r="B66" s="36">
        <f t="shared" si="1"/>
        <v>36.294460999999998</v>
      </c>
      <c r="C66" s="36">
        <v>36294461</v>
      </c>
    </row>
    <row r="67" spans="1:3">
      <c r="A67" t="s">
        <v>15</v>
      </c>
      <c r="B67" s="36">
        <f t="shared" si="1"/>
        <v>13.134401</v>
      </c>
      <c r="C67" s="36">
        <v>13134401</v>
      </c>
    </row>
    <row r="68" spans="1:3">
      <c r="A68" t="s">
        <v>207</v>
      </c>
      <c r="B68" s="36">
        <f t="shared" si="1"/>
        <v>120.12804300000001</v>
      </c>
      <c r="C68" s="36">
        <v>120128043</v>
      </c>
    </row>
    <row r="69" spans="1:3">
      <c r="A69" t="s">
        <v>208</v>
      </c>
      <c r="B69" s="36">
        <f t="shared" si="1"/>
        <v>14.896668</v>
      </c>
      <c r="C69" s="36">
        <v>14896668</v>
      </c>
    </row>
    <row r="70" spans="1:3">
      <c r="A70" t="s">
        <v>209</v>
      </c>
      <c r="B70" s="36">
        <f t="shared" si="1"/>
        <v>-56.977848000000002</v>
      </c>
      <c r="C70" s="36">
        <v>-56977848</v>
      </c>
    </row>
    <row r="71" spans="1:3">
      <c r="C71" s="3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topLeftCell="A7" workbookViewId="0">
      <selection activeCell="E13" sqref="E13"/>
    </sheetView>
  </sheetViews>
  <sheetFormatPr baseColWidth="10" defaultRowHeight="15.75"/>
  <cols>
    <col min="3" max="3" width="17.875" customWidth="1"/>
    <col min="4" max="4" width="16.5" customWidth="1"/>
    <col min="5" max="5" width="18" customWidth="1"/>
    <col min="9" max="9" width="16.625" customWidth="1"/>
  </cols>
  <sheetData>
    <row r="1" spans="1:10" ht="21">
      <c r="A1" s="1" t="s">
        <v>162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47.25">
      <c r="A7" s="5" t="s">
        <v>148</v>
      </c>
      <c r="B7" s="5" t="s">
        <v>149</v>
      </c>
      <c r="C7" s="10">
        <v>-79865000</v>
      </c>
      <c r="D7" s="10">
        <v>-72616000</v>
      </c>
      <c r="E7" s="10">
        <v>-66192000</v>
      </c>
      <c r="F7" s="8">
        <f>C7/C12</f>
        <v>4.0385361248358467E-2</v>
      </c>
      <c r="G7" s="8">
        <f t="shared" ref="G7:H7" si="0">D7/D12</f>
        <v>3.9301220234261601E-2</v>
      </c>
      <c r="H7" s="8">
        <f t="shared" si="0"/>
        <v>3.5516159927885968E-2</v>
      </c>
      <c r="I7" s="8">
        <f t="shared" ref="I7:I12" si="1">(E6-D6)/D6</f>
        <v>4.9431537320810673E-4</v>
      </c>
      <c r="J7" s="6">
        <f t="shared" ref="J7:J12" si="2">H6-G6</f>
        <v>1</v>
      </c>
    </row>
    <row r="8" spans="1:10" ht="94.5">
      <c r="A8" s="5" t="s">
        <v>154</v>
      </c>
      <c r="B8" s="5" t="s">
        <v>155</v>
      </c>
      <c r="C8" s="10">
        <v>-116414000</v>
      </c>
      <c r="D8" s="10">
        <v>-89150000</v>
      </c>
      <c r="E8" s="10">
        <v>-113202000</v>
      </c>
      <c r="F8" s="8">
        <f>C8/C12</f>
        <v>5.88671062964553E-2</v>
      </c>
      <c r="G8" s="8">
        <f t="shared" ref="G8:H8" si="3">D8/D12</f>
        <v>4.8249749144602033E-2</v>
      </c>
      <c r="H8" s="8">
        <f t="shared" si="3"/>
        <v>6.0739973654770178E-2</v>
      </c>
      <c r="I8" s="8">
        <f t="shared" si="1"/>
        <v>-8.8465351988542468E-2</v>
      </c>
      <c r="J8" s="6">
        <f t="shared" si="2"/>
        <v>-3.785060306375633E-3</v>
      </c>
    </row>
    <row r="9" spans="1:10" ht="63">
      <c r="A9" s="5" t="s">
        <v>150</v>
      </c>
      <c r="B9" s="5" t="s">
        <v>151</v>
      </c>
      <c r="C9" s="10">
        <v>-144274000</v>
      </c>
      <c r="D9" s="10">
        <v>-108320000</v>
      </c>
      <c r="E9" s="10">
        <v>-119018000</v>
      </c>
      <c r="F9" s="8">
        <f>C9/C12</f>
        <v>7.2955081809875033E-2</v>
      </c>
      <c r="G9" s="8">
        <f t="shared" ref="G9:H9" si="4">D9/D12</f>
        <v>5.8624933565264076E-2</v>
      </c>
      <c r="H9" s="8">
        <f t="shared" si="4"/>
        <v>6.3860622466417882E-2</v>
      </c>
      <c r="I9" s="8">
        <f t="shared" si="1"/>
        <v>0.26979248457655636</v>
      </c>
      <c r="J9" s="6">
        <f t="shared" si="2"/>
        <v>1.2490224510168145E-2</v>
      </c>
    </row>
    <row r="10" spans="1:10" ht="47.25">
      <c r="A10" s="5" t="s">
        <v>152</v>
      </c>
      <c r="B10" s="5" t="s">
        <v>153</v>
      </c>
      <c r="C10" s="10">
        <v>-479011000</v>
      </c>
      <c r="D10" s="10">
        <v>-462388000</v>
      </c>
      <c r="E10" s="10">
        <v>-463318000</v>
      </c>
      <c r="F10" s="8">
        <f>C10/C12</f>
        <v>0.24222165250031225</v>
      </c>
      <c r="G10" s="8">
        <f>D10/D12</f>
        <v>0.2502535614971873</v>
      </c>
      <c r="H10" s="8">
        <f>E10/E12</f>
        <v>0.24859916886433817</v>
      </c>
      <c r="I10" s="8">
        <f t="shared" si="1"/>
        <v>9.8762924667651408E-2</v>
      </c>
      <c r="J10" s="6">
        <f t="shared" si="2"/>
        <v>5.2356889011538066E-3</v>
      </c>
    </row>
    <row r="11" spans="1:10" ht="63">
      <c r="A11" s="5" t="s">
        <v>156</v>
      </c>
      <c r="B11" s="5" t="s">
        <v>157</v>
      </c>
      <c r="C11" s="10">
        <v>-1158009000</v>
      </c>
      <c r="D11" s="10">
        <v>-1115204000</v>
      </c>
      <c r="E11" s="10">
        <v>-1101985000</v>
      </c>
      <c r="F11" s="8">
        <f>C11/C12</f>
        <v>0.58557079814499891</v>
      </c>
      <c r="G11" s="8">
        <f t="shared" ref="G11:H11" si="5">D11/D12</f>
        <v>0.60357053555868501</v>
      </c>
      <c r="H11" s="8">
        <f t="shared" si="5"/>
        <v>0.59128407508658776</v>
      </c>
      <c r="I11" s="8">
        <f t="shared" si="1"/>
        <v>2.011297871052017E-3</v>
      </c>
      <c r="J11" s="6">
        <f t="shared" si="2"/>
        <v>-1.6543926328491387E-3</v>
      </c>
    </row>
    <row r="12" spans="1:10" ht="63">
      <c r="A12" s="5" t="s">
        <v>158</v>
      </c>
      <c r="B12" s="5" t="s">
        <v>159</v>
      </c>
      <c r="C12" s="10">
        <v>-1977573000</v>
      </c>
      <c r="D12" s="10">
        <v>-1847678000</v>
      </c>
      <c r="E12" s="10">
        <v>-1863715000</v>
      </c>
      <c r="F12" s="8">
        <f>C12/C12</f>
        <v>1</v>
      </c>
      <c r="G12" s="8">
        <f t="shared" ref="G12:H12" si="6">D12/D12</f>
        <v>1</v>
      </c>
      <c r="H12" s="8">
        <f t="shared" si="6"/>
        <v>1</v>
      </c>
      <c r="I12" s="8">
        <f t="shared" si="1"/>
        <v>-1.1853436680643183E-2</v>
      </c>
      <c r="J12" s="6">
        <f t="shared" si="2"/>
        <v>-1.2286460472097249E-2</v>
      </c>
    </row>
    <row r="13" spans="1:10">
      <c r="D13" s="33">
        <f>(D12-C12)/C12</f>
        <v>-6.5684048073067339E-2</v>
      </c>
      <c r="E13" s="33">
        <f>(E12-D12)/D12</f>
        <v>8.6795426475825329E-3</v>
      </c>
    </row>
    <row r="14" spans="1:10" ht="21">
      <c r="A14" s="1" t="s">
        <v>161</v>
      </c>
    </row>
    <row r="15" spans="1:10" ht="18.75">
      <c r="A15" s="2" t="s">
        <v>1</v>
      </c>
    </row>
    <row r="16" spans="1:10" ht="18.75">
      <c r="A16" s="2" t="s">
        <v>2</v>
      </c>
    </row>
    <row r="18" spans="1:10" ht="21">
      <c r="A18" s="3" t="s">
        <v>145</v>
      </c>
      <c r="B18" s="3" t="s">
        <v>146</v>
      </c>
      <c r="C18" s="38" t="s">
        <v>44</v>
      </c>
      <c r="D18" s="39" t="s">
        <v>5</v>
      </c>
      <c r="E18" s="39" t="s">
        <v>5</v>
      </c>
      <c r="F18" s="38" t="s">
        <v>45</v>
      </c>
      <c r="G18" s="39" t="s">
        <v>5</v>
      </c>
      <c r="H18" s="39" t="s">
        <v>5</v>
      </c>
    </row>
    <row r="19" spans="1:10" ht="21">
      <c r="A19" s="4" t="s">
        <v>5</v>
      </c>
      <c r="B19" s="4" t="s">
        <v>5</v>
      </c>
      <c r="C19" s="3" t="s">
        <v>8</v>
      </c>
      <c r="D19" s="3" t="s">
        <v>9</v>
      </c>
      <c r="E19" s="3" t="s">
        <v>10</v>
      </c>
      <c r="F19" s="3" t="s">
        <v>8</v>
      </c>
      <c r="G19" s="3" t="s">
        <v>9</v>
      </c>
      <c r="H19" s="3" t="s">
        <v>10</v>
      </c>
      <c r="I19" s="3" t="s">
        <v>40</v>
      </c>
      <c r="J19" s="3" t="s">
        <v>39</v>
      </c>
    </row>
    <row r="20" spans="1:10" ht="47.25">
      <c r="A20" s="5" t="s">
        <v>148</v>
      </c>
      <c r="B20" s="5" t="s">
        <v>149</v>
      </c>
      <c r="C20" s="10">
        <v>-78394000</v>
      </c>
      <c r="D20" s="10">
        <v>-72267000</v>
      </c>
      <c r="E20" s="10">
        <v>-66140000</v>
      </c>
      <c r="F20" s="8">
        <f>C20/C25</f>
        <v>3.9932130557498266E-2</v>
      </c>
      <c r="G20" s="8">
        <f t="shared" ref="G20:H20" si="7">D20/D25</f>
        <v>3.8992172105761821E-2</v>
      </c>
      <c r="H20" s="8">
        <f t="shared" si="7"/>
        <v>3.5672120678989207E-2</v>
      </c>
      <c r="I20" s="8">
        <f t="shared" ref="I20:I25" si="8">(E19-D19)/D19</f>
        <v>4.9431537320810673E-4</v>
      </c>
      <c r="J20" s="6">
        <f t="shared" ref="J20:J25" si="9">H19-G19</f>
        <v>1</v>
      </c>
    </row>
    <row r="21" spans="1:10" ht="63">
      <c r="A21" s="5" t="s">
        <v>150</v>
      </c>
      <c r="B21" s="5" t="s">
        <v>151</v>
      </c>
      <c r="C21" s="10">
        <v>-132414000</v>
      </c>
      <c r="D21" s="10">
        <v>-113973000</v>
      </c>
      <c r="E21" s="10">
        <v>-125317000</v>
      </c>
      <c r="F21" s="8">
        <f>C21/C25</f>
        <v>6.7448696783434639E-2</v>
      </c>
      <c r="G21" s="8">
        <f t="shared" ref="G21:H21" si="10">D21/D25</f>
        <v>6.1494940033625198E-2</v>
      </c>
      <c r="H21" s="8">
        <f t="shared" si="10"/>
        <v>6.7588798716796045E-2</v>
      </c>
      <c r="I21" s="8">
        <f t="shared" si="8"/>
        <v>-8.4782819267438803E-2</v>
      </c>
      <c r="J21" s="6">
        <f t="shared" si="9"/>
        <v>-3.3200514267726147E-3</v>
      </c>
    </row>
    <row r="22" spans="1:10" ht="94.5">
      <c r="A22" s="5" t="s">
        <v>154</v>
      </c>
      <c r="B22" s="5" t="s">
        <v>155</v>
      </c>
      <c r="C22" s="10">
        <v>-174511000</v>
      </c>
      <c r="D22" s="10">
        <v>-154662000</v>
      </c>
      <c r="E22" s="10">
        <v>-172993000</v>
      </c>
      <c r="F22" s="8">
        <f>C22/C25</f>
        <v>8.8891956472683872E-2</v>
      </c>
      <c r="G22" s="8">
        <f t="shared" ref="G22:H22" si="11">D22/D25</f>
        <v>8.344897840260887E-2</v>
      </c>
      <c r="H22" s="8">
        <f t="shared" si="11"/>
        <v>9.3302497318118835E-2</v>
      </c>
      <c r="I22" s="8">
        <f t="shared" si="8"/>
        <v>9.9532345380046156E-2</v>
      </c>
      <c r="J22" s="6">
        <f t="shared" si="9"/>
        <v>6.0938586831708469E-3</v>
      </c>
    </row>
    <row r="23" spans="1:10" ht="47.25">
      <c r="A23" s="5" t="s">
        <v>152</v>
      </c>
      <c r="B23" s="5" t="s">
        <v>153</v>
      </c>
      <c r="C23" s="10">
        <v>-484422000</v>
      </c>
      <c r="D23" s="10">
        <v>-462759000</v>
      </c>
      <c r="E23" s="10">
        <v>-453096000</v>
      </c>
      <c r="F23" s="8">
        <f>C23/C25</f>
        <v>0.24675361059423456</v>
      </c>
      <c r="G23" s="8">
        <f>D23/D25</f>
        <v>0.24968489866038765</v>
      </c>
      <c r="H23" s="8">
        <f>E23/E25</f>
        <v>0.24437398232789981</v>
      </c>
      <c r="I23" s="8">
        <f t="shared" si="8"/>
        <v>0.1185229726758997</v>
      </c>
      <c r="J23" s="6">
        <f t="shared" si="9"/>
        <v>9.8535189155099651E-3</v>
      </c>
    </row>
    <row r="24" spans="1:10" ht="63">
      <c r="A24" s="5" t="s">
        <v>156</v>
      </c>
      <c r="B24" s="5" t="s">
        <v>157</v>
      </c>
      <c r="C24" s="10">
        <v>-1093440000</v>
      </c>
      <c r="D24" s="10">
        <v>-1049711000</v>
      </c>
      <c r="E24" s="10">
        <v>-1036563000</v>
      </c>
      <c r="F24" s="8">
        <f>C24/C25</f>
        <v>0.5569736055921487</v>
      </c>
      <c r="G24" s="8">
        <f t="shared" ref="G24:H24" si="12">D24/D25</f>
        <v>0.56637901079761643</v>
      </c>
      <c r="H24" s="8">
        <f t="shared" si="12"/>
        <v>0.55906260095819604</v>
      </c>
      <c r="I24" s="8">
        <f t="shared" si="8"/>
        <v>-2.0881279456477345E-2</v>
      </c>
      <c r="J24" s="6">
        <f t="shared" si="9"/>
        <v>-5.3109163324878417E-3</v>
      </c>
    </row>
    <row r="25" spans="1:10" ht="63">
      <c r="A25" s="5" t="s">
        <v>158</v>
      </c>
      <c r="B25" s="5" t="s">
        <v>159</v>
      </c>
      <c r="C25" s="10">
        <v>-1963181000</v>
      </c>
      <c r="D25" s="10">
        <v>-1853372000</v>
      </c>
      <c r="E25" s="10">
        <v>-1854109000</v>
      </c>
      <c r="F25" s="8">
        <f>C25/C25</f>
        <v>1</v>
      </c>
      <c r="G25" s="8">
        <f t="shared" ref="G25:H25" si="13">D25/D25</f>
        <v>1</v>
      </c>
      <c r="H25" s="8">
        <f t="shared" si="13"/>
        <v>1</v>
      </c>
      <c r="I25" s="8">
        <f t="shared" si="8"/>
        <v>-1.2525352215990878E-2</v>
      </c>
      <c r="J25" s="6">
        <f t="shared" si="9"/>
        <v>-7.3164098394203902E-3</v>
      </c>
    </row>
  </sheetData>
  <mergeCells count="5">
    <mergeCell ref="C5:E5"/>
    <mergeCell ref="F5:H5"/>
    <mergeCell ref="C18:E18"/>
    <mergeCell ref="F18:H18"/>
    <mergeCell ref="I5: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6"/>
  <sheetViews>
    <sheetView topLeftCell="A6" workbookViewId="0">
      <selection activeCell="K9" sqref="K9"/>
    </sheetView>
  </sheetViews>
  <sheetFormatPr baseColWidth="10" defaultRowHeight="15.75"/>
  <cols>
    <col min="3" max="5" width="16.25" bestFit="1" customWidth="1"/>
  </cols>
  <sheetData>
    <row r="1" spans="1:10" ht="21">
      <c r="A1" s="1" t="s">
        <v>163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63">
      <c r="A7" s="5" t="s">
        <v>158</v>
      </c>
      <c r="B7" s="5" t="s">
        <v>159</v>
      </c>
      <c r="C7" s="9">
        <v>8308869458</v>
      </c>
      <c r="D7" s="9">
        <v>8381681404</v>
      </c>
      <c r="E7" s="9">
        <v>8820748153</v>
      </c>
      <c r="F7" s="8">
        <f>C7/C7</f>
        <v>1</v>
      </c>
      <c r="G7" s="8">
        <f t="shared" ref="G7" si="0">D7/D7</f>
        <v>1</v>
      </c>
      <c r="H7" s="8">
        <f t="shared" ref="H7" si="1">E7/E7</f>
        <v>1</v>
      </c>
      <c r="I7" s="8">
        <f>(E7-D7)/D7</f>
        <v>5.2384089520566078E-2</v>
      </c>
      <c r="J7" s="6">
        <f>H7-G7</f>
        <v>0</v>
      </c>
    </row>
    <row r="8" spans="1:10" ht="63">
      <c r="A8" s="5" t="s">
        <v>156</v>
      </c>
      <c r="B8" s="5" t="s">
        <v>157</v>
      </c>
      <c r="C8" s="9">
        <v>3334013807</v>
      </c>
      <c r="D8" s="9">
        <v>3371255649</v>
      </c>
      <c r="E8" s="9">
        <v>3673576280</v>
      </c>
      <c r="F8" s="8">
        <f>C8/C7</f>
        <v>0.40125962068039511</v>
      </c>
      <c r="G8" s="8">
        <f t="shared" ref="G8" si="2">D8/D7</f>
        <v>0.40221710734449195</v>
      </c>
      <c r="H8" s="8">
        <f t="shared" ref="H8" si="3">E8/E7</f>
        <v>0.41646992026981183</v>
      </c>
      <c r="I8" s="8">
        <f t="shared" ref="I8:I12" si="4">(E8-D8)/D8</f>
        <v>8.9675973131754627E-2</v>
      </c>
      <c r="J8" s="6">
        <f t="shared" ref="J8:J12" si="5">H8-G8</f>
        <v>1.425281292531988E-2</v>
      </c>
    </row>
    <row r="9" spans="1:10" ht="47.25">
      <c r="A9" s="5" t="s">
        <v>152</v>
      </c>
      <c r="B9" s="5" t="s">
        <v>153</v>
      </c>
      <c r="C9" s="9">
        <v>1827326099</v>
      </c>
      <c r="D9" s="9">
        <v>1827067638</v>
      </c>
      <c r="E9" s="9">
        <v>1821015169</v>
      </c>
      <c r="F9" s="8">
        <f>C9/C7</f>
        <v>0.21992475730144032</v>
      </c>
      <c r="G9" s="8">
        <f t="shared" ref="G9" si="6">D9/D7</f>
        <v>0.21798342718300726</v>
      </c>
      <c r="H9" s="8">
        <f t="shared" ref="H9" si="7">E9/E7</f>
        <v>0.20644679310798139</v>
      </c>
      <c r="I9" s="8">
        <f t="shared" si="4"/>
        <v>-3.312668274626842E-3</v>
      </c>
      <c r="J9" s="6">
        <f t="shared" si="5"/>
        <v>-1.1536634075025864E-2</v>
      </c>
    </row>
    <row r="10" spans="1:10" ht="94.5">
      <c r="A10" s="5" t="s">
        <v>154</v>
      </c>
      <c r="B10" s="5" t="s">
        <v>155</v>
      </c>
      <c r="C10" s="9">
        <v>1665844917</v>
      </c>
      <c r="D10" s="9">
        <v>1671506742</v>
      </c>
      <c r="E10" s="9">
        <v>1702602702</v>
      </c>
      <c r="F10" s="8">
        <f>C10/C7</f>
        <v>0.20048996141058401</v>
      </c>
      <c r="G10" s="8">
        <f t="shared" ref="G10" si="8">D10/D7</f>
        <v>0.19942379833267163</v>
      </c>
      <c r="H10" s="8">
        <f t="shared" ref="H10" si="9">E10/E7</f>
        <v>0.19302248204659744</v>
      </c>
      <c r="I10" s="8">
        <f t="shared" si="4"/>
        <v>1.8603550448616737E-2</v>
      </c>
      <c r="J10" s="6">
        <f t="shared" si="5"/>
        <v>-6.4013162860741823E-3</v>
      </c>
    </row>
    <row r="11" spans="1:10" ht="63">
      <c r="A11" s="5" t="s">
        <v>150</v>
      </c>
      <c r="B11" s="5" t="s">
        <v>151</v>
      </c>
      <c r="C11" s="9">
        <v>1461256726</v>
      </c>
      <c r="D11" s="9">
        <v>1478645288</v>
      </c>
      <c r="E11" s="9">
        <v>1587259541</v>
      </c>
      <c r="F11" s="8">
        <f>C11/C7</f>
        <v>0.17586709399954084</v>
      </c>
      <c r="G11" s="8">
        <f t="shared" ref="G11" si="10">D11/D7</f>
        <v>0.17641392182889989</v>
      </c>
      <c r="H11" s="8">
        <f t="shared" ref="H11" si="11">E11/E7</f>
        <v>0.1799461353468256</v>
      </c>
      <c r="I11" s="8">
        <f t="shared" si="4"/>
        <v>7.3455245745185097E-2</v>
      </c>
      <c r="J11" s="6">
        <f t="shared" si="5"/>
        <v>3.5322135179257086E-3</v>
      </c>
    </row>
    <row r="12" spans="1:10" ht="47.25">
      <c r="A12" s="5" t="s">
        <v>148</v>
      </c>
      <c r="B12" s="5" t="s">
        <v>149</v>
      </c>
      <c r="C12" s="9">
        <v>20427909</v>
      </c>
      <c r="D12" s="9">
        <v>33206087</v>
      </c>
      <c r="E12" s="9">
        <v>36294461</v>
      </c>
      <c r="F12" s="8">
        <f>C12/C7</f>
        <v>2.4585666080397337E-3</v>
      </c>
      <c r="G12" s="8">
        <f t="shared" ref="G12" si="12">D12/D7</f>
        <v>3.9617453109292624E-3</v>
      </c>
      <c r="H12" s="8">
        <f t="shared" ref="H12" si="13">E12/E7</f>
        <v>4.1146692287837277E-3</v>
      </c>
      <c r="I12" s="8">
        <f t="shared" si="4"/>
        <v>9.300626117133283E-2</v>
      </c>
      <c r="J12" s="6">
        <f t="shared" si="5"/>
        <v>1.529239178544653E-4</v>
      </c>
    </row>
    <row r="13" spans="1:10">
      <c r="D13" s="33">
        <f>(D7-C7)/C7</f>
        <v>8.7631592201625856E-3</v>
      </c>
      <c r="E13" s="33">
        <f>(E7-D7)/D7</f>
        <v>5.2384089520566078E-2</v>
      </c>
    </row>
    <row r="15" spans="1:10" ht="21">
      <c r="A15" s="1" t="s">
        <v>164</v>
      </c>
    </row>
    <row r="16" spans="1:10" ht="18.75">
      <c r="A16" s="2" t="s">
        <v>1</v>
      </c>
    </row>
    <row r="17" spans="1:10" ht="18.75">
      <c r="A17" s="2" t="s">
        <v>2</v>
      </c>
    </row>
    <row r="19" spans="1:10" ht="21">
      <c r="A19" s="3" t="s">
        <v>145</v>
      </c>
      <c r="B19" s="3" t="s">
        <v>146</v>
      </c>
      <c r="C19" s="38" t="s">
        <v>44</v>
      </c>
      <c r="D19" s="39" t="s">
        <v>5</v>
      </c>
      <c r="E19" s="39" t="s">
        <v>5</v>
      </c>
      <c r="F19" s="38" t="s">
        <v>45</v>
      </c>
      <c r="G19" s="39" t="s">
        <v>5</v>
      </c>
      <c r="H19" s="39" t="s">
        <v>5</v>
      </c>
      <c r="I19" s="40" t="s">
        <v>147</v>
      </c>
      <c r="J19" s="41"/>
    </row>
    <row r="20" spans="1:10" ht="21">
      <c r="A20" s="4" t="s">
        <v>5</v>
      </c>
      <c r="B20" s="4" t="s">
        <v>5</v>
      </c>
      <c r="C20" s="3" t="s">
        <v>8</v>
      </c>
      <c r="D20" s="3" t="s">
        <v>9</v>
      </c>
      <c r="E20" s="3" t="s">
        <v>10</v>
      </c>
      <c r="F20" s="3" t="s">
        <v>8</v>
      </c>
      <c r="G20" s="3" t="s">
        <v>9</v>
      </c>
      <c r="H20" s="3" t="s">
        <v>10</v>
      </c>
      <c r="I20" s="3" t="s">
        <v>40</v>
      </c>
      <c r="J20" s="3" t="s">
        <v>39</v>
      </c>
    </row>
    <row r="21" spans="1:10" ht="63">
      <c r="A21" s="5" t="s">
        <v>158</v>
      </c>
      <c r="B21" s="5" t="s">
        <v>159</v>
      </c>
      <c r="C21" s="9">
        <v>6037628058</v>
      </c>
      <c r="D21" s="9">
        <v>6505886087</v>
      </c>
      <c r="E21" s="9">
        <v>7059124961</v>
      </c>
      <c r="F21" s="8">
        <f>C21/C21</f>
        <v>1</v>
      </c>
      <c r="G21" s="8">
        <f t="shared" ref="G21:H21" si="14">D21/D21</f>
        <v>1</v>
      </c>
      <c r="H21" s="8">
        <f t="shared" si="14"/>
        <v>1</v>
      </c>
      <c r="I21" s="8">
        <f>(E21-D21)/D21</f>
        <v>8.5036667811549407E-2</v>
      </c>
      <c r="J21" s="6">
        <f>H21-G21</f>
        <v>0</v>
      </c>
    </row>
    <row r="22" spans="1:10" ht="63">
      <c r="A22" s="5" t="s">
        <v>156</v>
      </c>
      <c r="B22" s="5" t="s">
        <v>157</v>
      </c>
      <c r="C22" s="9">
        <v>2625855413</v>
      </c>
      <c r="D22" s="9">
        <v>3007640148</v>
      </c>
      <c r="E22" s="9">
        <v>3439441453</v>
      </c>
      <c r="F22" s="8">
        <f>C22/C21</f>
        <v>0.43491506727061124</v>
      </c>
      <c r="G22" s="8">
        <f t="shared" ref="G22:H22" si="15">D22/D21</f>
        <v>0.4622952366180893</v>
      </c>
      <c r="H22" s="8">
        <f t="shared" si="15"/>
        <v>0.48723339960718964</v>
      </c>
      <c r="I22" s="8">
        <f t="shared" ref="I22:I25" si="16">(E22-D22)/D22</f>
        <v>0.1435681410514274</v>
      </c>
      <c r="J22" s="6">
        <f t="shared" ref="J22:J26" si="17">H22-G22</f>
        <v>2.4938162989100343E-2</v>
      </c>
    </row>
    <row r="23" spans="1:10" ht="47.25">
      <c r="A23" s="5" t="s">
        <v>152</v>
      </c>
      <c r="B23" s="5" t="s">
        <v>153</v>
      </c>
      <c r="C23" s="9">
        <v>1430731958</v>
      </c>
      <c r="D23" s="9">
        <v>1460230910</v>
      </c>
      <c r="E23" s="9">
        <v>1475189154</v>
      </c>
      <c r="F23" s="8">
        <f>C23/C21</f>
        <v>0.23696921112989833</v>
      </c>
      <c r="G23" s="8">
        <f t="shared" ref="G23:H23" si="18">D23/D21</f>
        <v>0.22444766023767609</v>
      </c>
      <c r="H23" s="8">
        <f t="shared" si="18"/>
        <v>0.20897620627911703</v>
      </c>
      <c r="I23" s="8">
        <f t="shared" si="16"/>
        <v>1.0243752476106673E-2</v>
      </c>
      <c r="J23" s="6">
        <f t="shared" si="17"/>
        <v>-1.5471453958559062E-2</v>
      </c>
    </row>
    <row r="24" spans="1:10" ht="94.5">
      <c r="A24" s="5" t="s">
        <v>154</v>
      </c>
      <c r="B24" s="5" t="s">
        <v>155</v>
      </c>
      <c r="C24" s="9">
        <v>1225866679</v>
      </c>
      <c r="D24" s="9">
        <v>1227770151</v>
      </c>
      <c r="E24" s="9">
        <v>1280945860</v>
      </c>
      <c r="F24" s="8">
        <f>C24/C21</f>
        <v>0.20303779352152998</v>
      </c>
      <c r="G24" s="8">
        <f t="shared" ref="G24:H24" si="19">D24/D21</f>
        <v>0.18871682267129125</v>
      </c>
      <c r="H24" s="8">
        <f t="shared" si="19"/>
        <v>0.18145958133294476</v>
      </c>
      <c r="I24" s="8">
        <f t="shared" si="16"/>
        <v>4.3310801257620733E-2</v>
      </c>
      <c r="J24" s="6">
        <f t="shared" si="17"/>
        <v>-7.2572413383464873E-3</v>
      </c>
    </row>
    <row r="25" spans="1:10" ht="63">
      <c r="A25" s="5" t="s">
        <v>150</v>
      </c>
      <c r="B25" s="5" t="s">
        <v>151</v>
      </c>
      <c r="C25" s="9">
        <v>705527150</v>
      </c>
      <c r="D25" s="9">
        <v>724332307</v>
      </c>
      <c r="E25" s="9">
        <v>759460905</v>
      </c>
      <c r="F25" s="8">
        <f>C25/C21</f>
        <v>0.11685502041901369</v>
      </c>
      <c r="G25" s="8">
        <f t="shared" ref="G25:H25" si="20">D25/D21</f>
        <v>0.11133491999611766</v>
      </c>
      <c r="H25" s="8">
        <f t="shared" si="20"/>
        <v>0.10758570066344517</v>
      </c>
      <c r="I25" s="8">
        <f t="shared" si="16"/>
        <v>4.84979030488005E-2</v>
      </c>
      <c r="J25" s="6">
        <f t="shared" si="17"/>
        <v>-3.7492193326724987E-3</v>
      </c>
    </row>
    <row r="26" spans="1:10" ht="47.25">
      <c r="A26" s="5" t="s">
        <v>148</v>
      </c>
      <c r="B26" s="5" t="s">
        <v>149</v>
      </c>
      <c r="C26" s="9">
        <v>49646858</v>
      </c>
      <c r="D26" s="9">
        <v>85912571</v>
      </c>
      <c r="E26" s="9">
        <v>104087589</v>
      </c>
      <c r="F26" s="8">
        <f>C26/C21</f>
        <v>8.2229076589467511E-3</v>
      </c>
      <c r="G26" s="8">
        <f t="shared" ref="G26:H26" si="21">D26/D21</f>
        <v>1.3205360476825698E-2</v>
      </c>
      <c r="H26" s="8">
        <f t="shared" si="21"/>
        <v>1.4745112117303401E-2</v>
      </c>
      <c r="I26" s="8">
        <f>(E26-D26)/D26</f>
        <v>0.21155248630610762</v>
      </c>
      <c r="J26" s="6">
        <f t="shared" si="17"/>
        <v>1.5397516404777028E-3</v>
      </c>
    </row>
  </sheetData>
  <mergeCells count="6">
    <mergeCell ref="C5:E5"/>
    <mergeCell ref="F5:H5"/>
    <mergeCell ref="I5:J5"/>
    <mergeCell ref="C19:E19"/>
    <mergeCell ref="F19:H19"/>
    <mergeCell ref="I19:J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1606-2211-43D0-80A3-6A804407EB4D}">
  <dimension ref="A2:A5"/>
  <sheetViews>
    <sheetView workbookViewId="0">
      <selection activeCell="I21" sqref="I21"/>
    </sheetView>
  </sheetViews>
  <sheetFormatPr baseColWidth="10" defaultRowHeight="15.75"/>
  <sheetData>
    <row r="2" spans="1:1">
      <c r="A2" s="30" t="s">
        <v>202</v>
      </c>
    </row>
    <row r="3" spans="1:1">
      <c r="A3" s="30" t="s">
        <v>203</v>
      </c>
    </row>
    <row r="4" spans="1:1">
      <c r="A4" s="30"/>
    </row>
    <row r="5" spans="1:1">
      <c r="A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5"/>
  <sheetViews>
    <sheetView topLeftCell="A6" workbookViewId="0">
      <selection activeCell="E8" sqref="E8"/>
    </sheetView>
  </sheetViews>
  <sheetFormatPr baseColWidth="10" defaultRowHeight="15.75"/>
  <cols>
    <col min="3" max="5" width="14.625" bestFit="1" customWidth="1"/>
  </cols>
  <sheetData>
    <row r="1" spans="1:10" ht="21">
      <c r="A1" s="1" t="s">
        <v>165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63">
      <c r="A7" s="5" t="s">
        <v>158</v>
      </c>
      <c r="B7" s="5" t="s">
        <v>159</v>
      </c>
      <c r="C7" s="9">
        <v>115584409</v>
      </c>
      <c r="D7" s="9">
        <v>112430846</v>
      </c>
      <c r="E7" s="9">
        <v>131051725</v>
      </c>
      <c r="F7" s="8">
        <f>C7/C7</f>
        <v>1</v>
      </c>
      <c r="G7" s="8">
        <f t="shared" ref="G7:H7" si="0">D7/D7</f>
        <v>1</v>
      </c>
      <c r="H7" s="8">
        <f t="shared" si="0"/>
        <v>1</v>
      </c>
      <c r="I7" s="8">
        <f>(E7-D7)/D7</f>
        <v>0.16562073187637491</v>
      </c>
      <c r="J7" s="6">
        <f>H7-G7</f>
        <v>0</v>
      </c>
    </row>
    <row r="8" spans="1:10" ht="94.5">
      <c r="A8" s="5" t="s">
        <v>154</v>
      </c>
      <c r="B8" s="5" t="s">
        <v>155</v>
      </c>
      <c r="C8" s="9">
        <v>100633505</v>
      </c>
      <c r="D8" s="9">
        <v>101238792</v>
      </c>
      <c r="E8" s="9">
        <v>91405715</v>
      </c>
      <c r="F8" s="8">
        <f>C8/C7</f>
        <v>0.87064947487857125</v>
      </c>
      <c r="G8" s="8">
        <f t="shared" ref="G8:H8" si="1">D8/D7</f>
        <v>0.90045388433704399</v>
      </c>
      <c r="H8" s="8">
        <f t="shared" si="1"/>
        <v>0.69747815223340248</v>
      </c>
      <c r="I8" s="8">
        <f t="shared" ref="I8:I11" si="2">(E8-D8)/D8</f>
        <v>-9.7127561537873747E-2</v>
      </c>
      <c r="J8" s="6">
        <f t="shared" ref="J8:J12" si="3">H8-G8</f>
        <v>-0.2029757321036415</v>
      </c>
    </row>
    <row r="9" spans="1:10" ht="47.25">
      <c r="A9" s="5" t="s">
        <v>152</v>
      </c>
      <c r="B9" s="5" t="s">
        <v>153</v>
      </c>
      <c r="C9" s="9">
        <v>47998482</v>
      </c>
      <c r="D9" s="9">
        <v>44995919</v>
      </c>
      <c r="E9" s="9">
        <v>60032483</v>
      </c>
      <c r="F9" s="8">
        <f>C9/C7</f>
        <v>0.41526778927424374</v>
      </c>
      <c r="G9" s="8">
        <f t="shared" ref="G9:H9" si="4">D9/D7</f>
        <v>0.40020973425744744</v>
      </c>
      <c r="H9" s="8">
        <f t="shared" si="4"/>
        <v>0.45808235641308803</v>
      </c>
      <c r="I9" s="8">
        <f t="shared" si="2"/>
        <v>0.33417617273246492</v>
      </c>
      <c r="J9" s="6">
        <f t="shared" si="3"/>
        <v>5.7872622155640596E-2</v>
      </c>
    </row>
    <row r="10" spans="1:10" ht="63">
      <c r="A10" s="5" t="s">
        <v>150</v>
      </c>
      <c r="B10" s="5" t="s">
        <v>151</v>
      </c>
      <c r="C10" s="9">
        <v>11751834</v>
      </c>
      <c r="D10" s="9">
        <v>7306856</v>
      </c>
      <c r="E10" s="9">
        <v>10122122</v>
      </c>
      <c r="F10" s="8">
        <f>C10/C7</f>
        <v>0.10167317635374162</v>
      </c>
      <c r="G10" s="8">
        <f t="shared" ref="G10:H10" si="5">D10/D7</f>
        <v>6.4989780473589956E-2</v>
      </c>
      <c r="H10" s="8">
        <f t="shared" si="5"/>
        <v>7.7237609806356994E-2</v>
      </c>
      <c r="I10" s="8">
        <f t="shared" si="2"/>
        <v>0.38529101983123792</v>
      </c>
      <c r="J10" s="6">
        <f t="shared" si="3"/>
        <v>1.2247829332767038E-2</v>
      </c>
    </row>
    <row r="11" spans="1:10" ht="47.25">
      <c r="A11" s="5" t="s">
        <v>148</v>
      </c>
      <c r="B11" s="5" t="s">
        <v>149</v>
      </c>
      <c r="C11" s="9">
        <v>4647735</v>
      </c>
      <c r="D11" s="9">
        <v>5168052</v>
      </c>
      <c r="E11" s="9">
        <v>13134401</v>
      </c>
      <c r="F11" s="8">
        <f>C11/C7</f>
        <v>4.0210743301892907E-2</v>
      </c>
      <c r="G11" s="8">
        <f t="shared" ref="G11:H11" si="6">D11/D7</f>
        <v>4.5966495707058901E-2</v>
      </c>
      <c r="H11" s="8">
        <f t="shared" si="6"/>
        <v>0.10022303025770932</v>
      </c>
      <c r="I11" s="8">
        <f t="shared" si="2"/>
        <v>1.5414606896370238</v>
      </c>
      <c r="J11" s="6">
        <f t="shared" si="3"/>
        <v>5.4256534550650416E-2</v>
      </c>
    </row>
    <row r="12" spans="1:10" ht="63">
      <c r="A12" s="5" t="s">
        <v>156</v>
      </c>
      <c r="B12" s="5" t="s">
        <v>157</v>
      </c>
      <c r="C12" s="10">
        <v>-49447147</v>
      </c>
      <c r="D12" s="10">
        <v>-46278773</v>
      </c>
      <c r="E12" s="10">
        <v>-43642996</v>
      </c>
      <c r="F12" s="8">
        <f>C12/C7</f>
        <v>-0.42780118380844945</v>
      </c>
      <c r="G12" s="8">
        <f t="shared" ref="G12:H12" si="7">D12/D7</f>
        <v>-0.41161989477514027</v>
      </c>
      <c r="H12" s="8">
        <f t="shared" si="7"/>
        <v>-0.33302114871055682</v>
      </c>
      <c r="I12" s="8">
        <f>(E12-D12)/D12</f>
        <v>-5.6954340600171058E-2</v>
      </c>
      <c r="J12" s="6">
        <f t="shared" si="3"/>
        <v>7.8598746064583447E-2</v>
      </c>
    </row>
    <row r="13" spans="1:10">
      <c r="D13" s="33">
        <f>(D7-C7)/C7</f>
        <v>-2.7283636498067834E-2</v>
      </c>
      <c r="E13" s="33">
        <f>(E7-D7)/D7</f>
        <v>0.16562073187637491</v>
      </c>
    </row>
    <row r="14" spans="1:10" ht="21">
      <c r="A14" s="1" t="s">
        <v>166</v>
      </c>
    </row>
    <row r="15" spans="1:10" ht="18.75">
      <c r="A15" s="2" t="s">
        <v>1</v>
      </c>
    </row>
    <row r="16" spans="1:10" ht="18.75">
      <c r="A16" s="2" t="s">
        <v>2</v>
      </c>
    </row>
    <row r="18" spans="1:10" ht="21">
      <c r="A18" s="3" t="s">
        <v>145</v>
      </c>
      <c r="B18" s="3" t="s">
        <v>146</v>
      </c>
      <c r="C18" s="38" t="s">
        <v>44</v>
      </c>
      <c r="D18" s="39" t="s">
        <v>5</v>
      </c>
      <c r="E18" s="39" t="s">
        <v>5</v>
      </c>
      <c r="F18" s="38" t="s">
        <v>45</v>
      </c>
      <c r="G18" s="39" t="s">
        <v>5</v>
      </c>
      <c r="H18" s="39" t="s">
        <v>5</v>
      </c>
      <c r="I18" s="40" t="s">
        <v>147</v>
      </c>
      <c r="J18" s="41"/>
    </row>
    <row r="19" spans="1:10" ht="21">
      <c r="A19" s="4" t="s">
        <v>5</v>
      </c>
      <c r="B19" s="4" t="s">
        <v>5</v>
      </c>
      <c r="C19" s="3" t="s">
        <v>8</v>
      </c>
      <c r="D19" s="3" t="s">
        <v>9</v>
      </c>
      <c r="E19" s="3" t="s">
        <v>10</v>
      </c>
      <c r="F19" s="3" t="s">
        <v>8</v>
      </c>
      <c r="G19" s="3" t="s">
        <v>9</v>
      </c>
      <c r="H19" s="3" t="s">
        <v>10</v>
      </c>
      <c r="I19" s="3" t="s">
        <v>40</v>
      </c>
      <c r="J19" s="3" t="s">
        <v>39</v>
      </c>
    </row>
    <row r="20" spans="1:10" ht="63">
      <c r="A20" s="5" t="s">
        <v>158</v>
      </c>
      <c r="B20" s="5" t="s">
        <v>159</v>
      </c>
      <c r="C20" s="9">
        <v>137825257</v>
      </c>
      <c r="D20" s="9">
        <v>124098363</v>
      </c>
      <c r="E20" s="9">
        <v>114552436</v>
      </c>
      <c r="F20" s="8">
        <f>C20/C20</f>
        <v>1</v>
      </c>
      <c r="G20" s="8">
        <f t="shared" ref="G20:H20" si="8">D20/D20</f>
        <v>1</v>
      </c>
      <c r="H20" s="8">
        <f t="shared" si="8"/>
        <v>1</v>
      </c>
      <c r="I20" s="8">
        <f>(E20-D20)/D20</f>
        <v>-7.6922263672406385E-2</v>
      </c>
      <c r="J20" s="6">
        <f>H20-G20</f>
        <v>0</v>
      </c>
    </row>
    <row r="21" spans="1:10" ht="94.5">
      <c r="A21" s="5" t="s">
        <v>154</v>
      </c>
      <c r="B21" s="5" t="s">
        <v>155</v>
      </c>
      <c r="C21" s="9">
        <v>86723956</v>
      </c>
      <c r="D21" s="9">
        <v>83135181</v>
      </c>
      <c r="E21" s="9">
        <v>69589841</v>
      </c>
      <c r="F21" s="8">
        <f>C21/C20</f>
        <v>0.6292312300930446</v>
      </c>
      <c r="G21" s="8">
        <f t="shared" ref="G21:H21" si="9">D21/D20</f>
        <v>0.66991359910202841</v>
      </c>
      <c r="H21" s="8">
        <f t="shared" si="9"/>
        <v>0.60749333170007835</v>
      </c>
      <c r="I21" s="8">
        <f t="shared" ref="I21:I24" si="10">(E21-D21)/D21</f>
        <v>-0.1629315030901298</v>
      </c>
      <c r="J21" s="6">
        <f t="shared" ref="J21:J25" si="11">H21-G21</f>
        <v>-6.2420267401950058E-2</v>
      </c>
    </row>
    <row r="22" spans="1:10" ht="47.25">
      <c r="A22" s="5" t="s">
        <v>152</v>
      </c>
      <c r="B22" s="5" t="s">
        <v>153</v>
      </c>
      <c r="C22" s="9">
        <v>51298044</v>
      </c>
      <c r="D22" s="9">
        <v>48754446</v>
      </c>
      <c r="E22" s="9">
        <v>54223302</v>
      </c>
      <c r="F22" s="8">
        <f>C22/C20</f>
        <v>0.37219625137357809</v>
      </c>
      <c r="G22" s="8">
        <f t="shared" ref="G22:H22" si="12">D22/D20</f>
        <v>0.39286937249929721</v>
      </c>
      <c r="H22" s="8">
        <f t="shared" si="12"/>
        <v>0.47334918307629881</v>
      </c>
      <c r="I22" s="8">
        <f t="shared" si="10"/>
        <v>0.11217143150390838</v>
      </c>
      <c r="J22" s="6">
        <f t="shared" si="11"/>
        <v>8.0479810577001598E-2</v>
      </c>
    </row>
    <row r="23" spans="1:10" ht="63">
      <c r="A23" s="5" t="s">
        <v>150</v>
      </c>
      <c r="B23" s="5" t="s">
        <v>151</v>
      </c>
      <c r="C23" s="9">
        <v>10559313</v>
      </c>
      <c r="D23" s="9">
        <v>6279101</v>
      </c>
      <c r="E23" s="10">
        <v>-2811377</v>
      </c>
      <c r="F23" s="8">
        <f>C23/C20</f>
        <v>7.6613773337640134E-2</v>
      </c>
      <c r="G23" s="8">
        <f t="shared" ref="G23:H23" si="13">D23/D20</f>
        <v>5.0597774605616673E-2</v>
      </c>
      <c r="H23" s="8">
        <f t="shared" si="13"/>
        <v>-2.4542271628339708E-2</v>
      </c>
      <c r="I23" s="8">
        <f t="shared" si="10"/>
        <v>-1.447735591448521</v>
      </c>
      <c r="J23" s="6">
        <f t="shared" si="11"/>
        <v>-7.5140046233956384E-2</v>
      </c>
    </row>
    <row r="24" spans="1:10" ht="47.25">
      <c r="A24" s="5" t="s">
        <v>148</v>
      </c>
      <c r="B24" s="5" t="s">
        <v>149</v>
      </c>
      <c r="C24" s="9">
        <v>9036341</v>
      </c>
      <c r="D24" s="9">
        <v>7013442</v>
      </c>
      <c r="E24" s="9">
        <v>13224697</v>
      </c>
      <c r="F24" s="8">
        <f>C24/C20</f>
        <v>6.5563752222859997E-2</v>
      </c>
      <c r="G24" s="8">
        <f t="shared" ref="G24:H24" si="14">D24/D20</f>
        <v>5.6515185458167569E-2</v>
      </c>
      <c r="H24" s="8">
        <f t="shared" si="14"/>
        <v>0.11544666758548897</v>
      </c>
      <c r="I24" s="8">
        <f t="shared" si="10"/>
        <v>0.88562149654905542</v>
      </c>
      <c r="J24" s="6">
        <f t="shared" si="11"/>
        <v>5.8931482127321397E-2</v>
      </c>
    </row>
    <row r="25" spans="1:10" ht="63">
      <c r="A25" s="5" t="s">
        <v>156</v>
      </c>
      <c r="B25" s="5" t="s">
        <v>157</v>
      </c>
      <c r="C25" s="10">
        <v>-19792397</v>
      </c>
      <c r="D25" s="10">
        <v>-21083807</v>
      </c>
      <c r="E25" s="10">
        <v>-19674027</v>
      </c>
      <c r="F25" s="8">
        <f>C25/C20</f>
        <v>-0.14360500702712276</v>
      </c>
      <c r="G25" s="8">
        <f t="shared" ref="G25:H25" si="15">D25/D20</f>
        <v>-0.16989593166510988</v>
      </c>
      <c r="H25" s="8">
        <f t="shared" si="15"/>
        <v>-0.17174691073352644</v>
      </c>
      <c r="I25" s="8">
        <f>(E25-D25)/D25</f>
        <v>-6.6865533345092751E-2</v>
      </c>
      <c r="J25" s="6">
        <f t="shared" si="11"/>
        <v>-1.8509790684165528E-3</v>
      </c>
    </row>
  </sheetData>
  <mergeCells count="6">
    <mergeCell ref="C5:E5"/>
    <mergeCell ref="F5:H5"/>
    <mergeCell ref="I5:J5"/>
    <mergeCell ref="C18:E18"/>
    <mergeCell ref="F18:H18"/>
    <mergeCell ref="I18:J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topLeftCell="A7" workbookViewId="0">
      <selection activeCell="L12" sqref="L12"/>
    </sheetView>
  </sheetViews>
  <sheetFormatPr baseColWidth="10" defaultRowHeight="15.75"/>
  <cols>
    <col min="3" max="5" width="14.625" bestFit="1" customWidth="1"/>
  </cols>
  <sheetData>
    <row r="1" spans="1:10" ht="21">
      <c r="A1" s="1" t="s">
        <v>167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94.5">
      <c r="A7" s="5" t="s">
        <v>154</v>
      </c>
      <c r="B7" s="5" t="s">
        <v>155</v>
      </c>
      <c r="C7" s="9">
        <v>324749493</v>
      </c>
      <c r="D7" s="9">
        <v>309007934</v>
      </c>
      <c r="E7" s="9">
        <v>327673475</v>
      </c>
      <c r="F7" s="6">
        <v>83.59</v>
      </c>
      <c r="G7" s="6">
        <v>104.88</v>
      </c>
      <c r="H7" s="6">
        <v>87.17</v>
      </c>
      <c r="I7" s="8">
        <f>(E7-D7)/D7</f>
        <v>6.0404730578859506E-2</v>
      </c>
      <c r="J7" s="6">
        <f>H7-G7</f>
        <v>-17.709999999999994</v>
      </c>
    </row>
    <row r="8" spans="1:10" ht="63">
      <c r="A8" s="5" t="s">
        <v>158</v>
      </c>
      <c r="B8" s="5" t="s">
        <v>159</v>
      </c>
      <c r="C8" s="9">
        <v>194263171</v>
      </c>
      <c r="D8" s="9">
        <v>147321640</v>
      </c>
      <c r="E8" s="9">
        <v>187952822</v>
      </c>
      <c r="F8" s="6">
        <v>50</v>
      </c>
      <c r="G8" s="6">
        <v>50.01</v>
      </c>
      <c r="H8" s="6">
        <v>50</v>
      </c>
      <c r="I8" s="8">
        <f t="shared" ref="I8:I11" si="0">(E8-D8)/D8</f>
        <v>0.27579914261068506</v>
      </c>
      <c r="J8" s="6">
        <f t="shared" ref="J8:J12" si="1">H8-G8</f>
        <v>-9.9999999999980105E-3</v>
      </c>
    </row>
    <row r="9" spans="1:10" ht="47.25">
      <c r="A9" s="5" t="s">
        <v>148</v>
      </c>
      <c r="B9" s="5" t="s">
        <v>149</v>
      </c>
      <c r="C9" s="9">
        <v>134741054</v>
      </c>
      <c r="D9" s="9">
        <v>126137272</v>
      </c>
      <c r="E9" s="9">
        <v>120128043</v>
      </c>
      <c r="F9" s="6">
        <v>34.68</v>
      </c>
      <c r="G9" s="6">
        <v>42.81</v>
      </c>
      <c r="H9" s="6">
        <v>31.96</v>
      </c>
      <c r="I9" s="8">
        <f t="shared" si="0"/>
        <v>-4.7640391334925966E-2</v>
      </c>
      <c r="J9" s="6">
        <f t="shared" si="1"/>
        <v>-10.850000000000001</v>
      </c>
    </row>
    <row r="10" spans="1:10" ht="63">
      <c r="A10" s="5" t="s">
        <v>150</v>
      </c>
      <c r="B10" s="5" t="s">
        <v>151</v>
      </c>
      <c r="C10" s="10">
        <v>-74999471</v>
      </c>
      <c r="D10" s="10">
        <v>-71172020</v>
      </c>
      <c r="E10" s="10">
        <v>-57628885</v>
      </c>
      <c r="F10" s="7">
        <v>-19.3</v>
      </c>
      <c r="G10" s="7">
        <v>-24.16</v>
      </c>
      <c r="H10" s="7">
        <v>-15.33</v>
      </c>
      <c r="I10" s="8">
        <f t="shared" si="0"/>
        <v>-0.19028734887670745</v>
      </c>
      <c r="J10" s="6">
        <f t="shared" si="1"/>
        <v>8.83</v>
      </c>
    </row>
    <row r="11" spans="1:10" ht="47.25">
      <c r="A11" s="5" t="s">
        <v>152</v>
      </c>
      <c r="B11" s="5" t="s">
        <v>153</v>
      </c>
      <c r="C11" s="10">
        <v>-75882188</v>
      </c>
      <c r="D11" s="10">
        <v>-96229589</v>
      </c>
      <c r="E11" s="10">
        <v>-85021575</v>
      </c>
      <c r="F11" s="7">
        <v>-19.53</v>
      </c>
      <c r="G11" s="7">
        <v>-32.659999999999997</v>
      </c>
      <c r="H11" s="7">
        <v>-22.62</v>
      </c>
      <c r="I11" s="8">
        <f t="shared" si="0"/>
        <v>-0.11647159794062927</v>
      </c>
      <c r="J11" s="6">
        <f t="shared" si="1"/>
        <v>10.039999999999996</v>
      </c>
    </row>
    <row r="12" spans="1:10" ht="63">
      <c r="A12" s="5" t="s">
        <v>156</v>
      </c>
      <c r="B12" s="5" t="s">
        <v>157</v>
      </c>
      <c r="C12" s="10">
        <v>-114345717</v>
      </c>
      <c r="D12" s="10">
        <v>-120421957</v>
      </c>
      <c r="E12" s="10">
        <v>-117198236</v>
      </c>
      <c r="F12" s="7">
        <v>-29.43</v>
      </c>
      <c r="G12" s="7">
        <v>-40.869999999999997</v>
      </c>
      <c r="H12" s="7">
        <v>-31.18</v>
      </c>
      <c r="I12" s="8">
        <f>(E12-D12)/D12</f>
        <v>-2.6770209356421604E-2</v>
      </c>
      <c r="J12" s="6">
        <f t="shared" si="1"/>
        <v>9.6899999999999977</v>
      </c>
    </row>
    <row r="13" spans="1:10">
      <c r="D13" s="33">
        <f>(D8-C8)/C8</f>
        <v>-0.24163885907123384</v>
      </c>
      <c r="E13" s="33">
        <f>(E8-D8)/D8</f>
        <v>0.27579914261068506</v>
      </c>
    </row>
    <row r="15" spans="1:10" ht="21">
      <c r="A15" s="1" t="s">
        <v>168</v>
      </c>
    </row>
    <row r="16" spans="1:10" ht="18.75">
      <c r="A16" s="2" t="s">
        <v>1</v>
      </c>
    </row>
    <row r="17" spans="1:10" ht="18.75">
      <c r="A17" s="2" t="s">
        <v>2</v>
      </c>
    </row>
    <row r="19" spans="1:10" ht="21">
      <c r="A19" s="3" t="s">
        <v>145</v>
      </c>
      <c r="B19" s="3" t="s">
        <v>146</v>
      </c>
      <c r="C19" s="38" t="s">
        <v>44</v>
      </c>
      <c r="D19" s="39" t="s">
        <v>5</v>
      </c>
      <c r="E19" s="39" t="s">
        <v>5</v>
      </c>
      <c r="F19" s="38" t="s">
        <v>45</v>
      </c>
      <c r="G19" s="39" t="s">
        <v>5</v>
      </c>
      <c r="H19" s="39" t="s">
        <v>5</v>
      </c>
      <c r="I19" s="40" t="s">
        <v>147</v>
      </c>
      <c r="J19" s="41"/>
    </row>
    <row r="20" spans="1:10" ht="21">
      <c r="A20" s="4" t="s">
        <v>5</v>
      </c>
      <c r="B20" s="4" t="s">
        <v>5</v>
      </c>
      <c r="C20" s="3" t="s">
        <v>8</v>
      </c>
      <c r="D20" s="3" t="s">
        <v>9</v>
      </c>
      <c r="E20" s="3" t="s">
        <v>10</v>
      </c>
      <c r="F20" s="3" t="s">
        <v>8</v>
      </c>
      <c r="G20" s="3" t="s">
        <v>9</v>
      </c>
      <c r="H20" s="3" t="s">
        <v>10</v>
      </c>
      <c r="I20" s="3" t="s">
        <v>40</v>
      </c>
      <c r="J20" s="3" t="s">
        <v>39</v>
      </c>
    </row>
    <row r="21" spans="1:10" ht="94.5">
      <c r="A21" s="5" t="s">
        <v>154</v>
      </c>
      <c r="B21" s="5" t="s">
        <v>155</v>
      </c>
      <c r="C21" s="9">
        <v>239306886</v>
      </c>
      <c r="D21" s="9">
        <v>221214152</v>
      </c>
      <c r="E21" s="9">
        <v>236222384</v>
      </c>
      <c r="F21" s="8">
        <f>C21/C23</f>
        <v>3.873469076847933</v>
      </c>
      <c r="G21" s="8">
        <f t="shared" ref="G21:H21" si="2">D21/D23</f>
        <v>12.587600538591929</v>
      </c>
      <c r="H21" s="8">
        <f t="shared" si="2"/>
        <v>4.477576329945407</v>
      </c>
      <c r="I21" s="8">
        <f>(E21-D21)/D21</f>
        <v>6.7844809494828337E-2</v>
      </c>
      <c r="J21" s="6">
        <f>H21-G21</f>
        <v>-8.1100242086465215</v>
      </c>
    </row>
    <row r="22" spans="1:10" ht="47.25">
      <c r="A22" s="5" t="s">
        <v>148</v>
      </c>
      <c r="B22" s="5" t="s">
        <v>149</v>
      </c>
      <c r="C22" s="9">
        <v>109885003</v>
      </c>
      <c r="D22" s="9">
        <v>104797100</v>
      </c>
      <c r="E22" s="9">
        <v>100244283</v>
      </c>
      <c r="F22" s="8">
        <f>C22/C23</f>
        <v>1.7786206165828524</v>
      </c>
      <c r="G22" s="8">
        <f t="shared" ref="G22:H22" si="3">D22/D23</f>
        <v>5.9631991013073709</v>
      </c>
      <c r="H22" s="8">
        <f t="shared" si="3"/>
        <v>1.9001223388429977</v>
      </c>
      <c r="I22" s="8">
        <f t="shared" ref="I22:I25" si="4">(E22-D22)/D22</f>
        <v>-4.3444112480211759E-2</v>
      </c>
      <c r="J22" s="6">
        <f t="shared" ref="J22:J26" si="5">H22-G22</f>
        <v>-4.0630767624643731</v>
      </c>
    </row>
    <row r="23" spans="1:10" ht="63">
      <c r="A23" s="5" t="s">
        <v>158</v>
      </c>
      <c r="B23" s="5" t="s">
        <v>159</v>
      </c>
      <c r="C23" s="9">
        <v>61781024</v>
      </c>
      <c r="D23" s="9">
        <v>17573973</v>
      </c>
      <c r="E23" s="9">
        <v>52756752</v>
      </c>
      <c r="F23" s="8">
        <f>C23/C23</f>
        <v>1</v>
      </c>
      <c r="G23" s="8">
        <f t="shared" ref="G23:H23" si="6">D23/D23</f>
        <v>1</v>
      </c>
      <c r="H23" s="8">
        <f t="shared" si="6"/>
        <v>1</v>
      </c>
      <c r="I23" s="8">
        <f t="shared" si="4"/>
        <v>2.0019820788389739</v>
      </c>
      <c r="J23" s="6">
        <f t="shared" si="5"/>
        <v>0</v>
      </c>
    </row>
    <row r="24" spans="1:10" ht="63">
      <c r="A24" s="5" t="s">
        <v>150</v>
      </c>
      <c r="B24" s="5" t="s">
        <v>151</v>
      </c>
      <c r="C24" s="10">
        <v>-83066054</v>
      </c>
      <c r="D24" s="10">
        <v>-78526637</v>
      </c>
      <c r="E24" s="10">
        <v>-66736291</v>
      </c>
      <c r="F24" s="18">
        <f>C24/C23</f>
        <v>-1.344523748910345</v>
      </c>
      <c r="G24" s="18">
        <f t="shared" ref="G24:H24" si="7">D24/D23</f>
        <v>-4.4683485629572779</v>
      </c>
      <c r="H24" s="18">
        <f t="shared" si="7"/>
        <v>-1.2649810397728807</v>
      </c>
      <c r="I24" s="8">
        <f t="shared" si="4"/>
        <v>-0.15014454267282579</v>
      </c>
      <c r="J24" s="6">
        <f t="shared" si="5"/>
        <v>3.2033675231843972</v>
      </c>
    </row>
    <row r="25" spans="1:10" ht="47.25">
      <c r="A25" s="5" t="s">
        <v>152</v>
      </c>
      <c r="B25" s="5" t="s">
        <v>153</v>
      </c>
      <c r="C25" s="10">
        <v>-84748829</v>
      </c>
      <c r="D25" s="10">
        <v>-103678747</v>
      </c>
      <c r="E25" s="10">
        <v>-92145375</v>
      </c>
      <c r="F25" s="18">
        <f>C25/C23</f>
        <v>-1.3717614813247512</v>
      </c>
      <c r="G25" s="18">
        <f>D25/D23</f>
        <v>-5.8995622105485195</v>
      </c>
      <c r="H25" s="18">
        <f>E25/E23</f>
        <v>-1.7466081877064759</v>
      </c>
      <c r="I25" s="8">
        <f t="shared" si="4"/>
        <v>-0.1112414292583995</v>
      </c>
      <c r="J25" s="6">
        <f t="shared" si="5"/>
        <v>4.1529540228420441</v>
      </c>
    </row>
    <row r="26" spans="1:10" ht="63">
      <c r="A26" s="5" t="s">
        <v>156</v>
      </c>
      <c r="B26" s="5" t="s">
        <v>157</v>
      </c>
      <c r="C26" s="10">
        <v>-119595982</v>
      </c>
      <c r="D26" s="10">
        <v>-126231895</v>
      </c>
      <c r="E26" s="10">
        <v>-124828249</v>
      </c>
      <c r="F26" s="18">
        <f>C26/C23</f>
        <v>-1.9358044631956894</v>
      </c>
      <c r="G26" s="18">
        <f t="shared" ref="G26:H26" si="8">D26/D23</f>
        <v>-7.1828888663935011</v>
      </c>
      <c r="H26" s="18">
        <f t="shared" si="8"/>
        <v>-2.3661094413090478</v>
      </c>
      <c r="I26" s="8">
        <f>(E26-D26)/D26</f>
        <v>-1.1119582733032726E-2</v>
      </c>
      <c r="J26" s="6">
        <f t="shared" si="5"/>
        <v>4.8167794250844533</v>
      </c>
    </row>
  </sheetData>
  <mergeCells count="6">
    <mergeCell ref="C5:E5"/>
    <mergeCell ref="F5:H5"/>
    <mergeCell ref="I5:J5"/>
    <mergeCell ref="C19:E19"/>
    <mergeCell ref="F19:H19"/>
    <mergeCell ref="I19:J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5"/>
  <sheetViews>
    <sheetView topLeftCell="A5" workbookViewId="0">
      <selection activeCell="E14" sqref="E14"/>
    </sheetView>
  </sheetViews>
  <sheetFormatPr baseColWidth="10" defaultRowHeight="15.75"/>
  <cols>
    <col min="3" max="5" width="14.625" bestFit="1" customWidth="1"/>
  </cols>
  <sheetData>
    <row r="1" spans="1:10" ht="21">
      <c r="A1" s="1" t="s">
        <v>169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94.5">
      <c r="A7" s="5" t="s">
        <v>154</v>
      </c>
      <c r="B7" s="5" t="s">
        <v>155</v>
      </c>
      <c r="C7" s="9">
        <v>164257614</v>
      </c>
      <c r="D7" s="9">
        <v>161104256</v>
      </c>
      <c r="E7" s="9">
        <v>197287226</v>
      </c>
      <c r="F7" s="8">
        <f>C7/C8</f>
        <v>1.6226725841236715</v>
      </c>
      <c r="G7" s="8">
        <f t="shared" ref="G7:H7" si="0">D7/D8</f>
        <v>1.7267946289509526</v>
      </c>
      <c r="H7" s="8">
        <f t="shared" si="0"/>
        <v>1.5269246835454597</v>
      </c>
      <c r="I7" s="8">
        <f>(E7-D7)/D7</f>
        <v>0.2245935079455629</v>
      </c>
      <c r="J7" s="6">
        <f>H7-G7</f>
        <v>-0.19986994540549285</v>
      </c>
    </row>
    <row r="8" spans="1:10" ht="63">
      <c r="A8" s="5" t="s">
        <v>158</v>
      </c>
      <c r="B8" s="5" t="s">
        <v>159</v>
      </c>
      <c r="C8" s="9">
        <v>101226591</v>
      </c>
      <c r="D8" s="9">
        <v>93296709</v>
      </c>
      <c r="E8" s="9">
        <v>129205604</v>
      </c>
      <c r="F8" s="8">
        <f>C8/C8</f>
        <v>1</v>
      </c>
      <c r="G8" s="8">
        <f t="shared" ref="G8:H8" si="1">D8/D8</f>
        <v>1</v>
      </c>
      <c r="H8" s="8">
        <f t="shared" si="1"/>
        <v>1</v>
      </c>
      <c r="I8" s="8">
        <f t="shared" ref="I8:I11" si="2">(E8-D8)/D8</f>
        <v>0.38488919260806936</v>
      </c>
      <c r="J8" s="6">
        <f t="shared" ref="J8:J12" si="3">H8-G8</f>
        <v>0</v>
      </c>
    </row>
    <row r="9" spans="1:10" ht="47.25">
      <c r="A9" s="5" t="s">
        <v>152</v>
      </c>
      <c r="B9" s="5" t="s">
        <v>153</v>
      </c>
      <c r="C9" s="9">
        <v>21331351</v>
      </c>
      <c r="D9" s="9">
        <v>18328369</v>
      </c>
      <c r="E9" s="9">
        <v>22668452</v>
      </c>
      <c r="F9" s="8">
        <f>C9/C8</f>
        <v>0.21072873035900222</v>
      </c>
      <c r="G9" s="8">
        <f t="shared" ref="G9:H9" si="4">D9/D8</f>
        <v>0.19645247079401268</v>
      </c>
      <c r="H9" s="8">
        <f t="shared" si="4"/>
        <v>0.17544480501016038</v>
      </c>
      <c r="I9" s="8">
        <f t="shared" si="2"/>
        <v>0.23679592002976368</v>
      </c>
      <c r="J9" s="6">
        <f t="shared" si="3"/>
        <v>-2.1007665783852297E-2</v>
      </c>
    </row>
    <row r="10" spans="1:10" ht="47.25">
      <c r="A10" s="5" t="s">
        <v>148</v>
      </c>
      <c r="B10" s="5" t="s">
        <v>149</v>
      </c>
      <c r="C10" s="9">
        <v>9416205</v>
      </c>
      <c r="D10" s="9">
        <v>10269383</v>
      </c>
      <c r="E10" s="9">
        <v>14896668</v>
      </c>
      <c r="F10" s="8">
        <f>C10/C8</f>
        <v>9.302106202509576E-2</v>
      </c>
      <c r="G10" s="8">
        <f t="shared" ref="G10:H10" si="5">D10/D8</f>
        <v>0.11007229633362522</v>
      </c>
      <c r="H10" s="8">
        <f t="shared" si="5"/>
        <v>0.11529428708061301</v>
      </c>
      <c r="I10" s="8">
        <f t="shared" si="2"/>
        <v>0.45059036166048144</v>
      </c>
      <c r="J10" s="6">
        <f t="shared" si="3"/>
        <v>5.2219907469877869E-3</v>
      </c>
    </row>
    <row r="11" spans="1:10" ht="63">
      <c r="A11" s="5" t="s">
        <v>150</v>
      </c>
      <c r="B11" s="5" t="s">
        <v>151</v>
      </c>
      <c r="C11" s="10">
        <v>-12705315</v>
      </c>
      <c r="D11" s="10">
        <v>-13477888</v>
      </c>
      <c r="E11" s="10">
        <v>-11253740</v>
      </c>
      <c r="F11" s="18">
        <f>C11/C8</f>
        <v>-0.12551361133953429</v>
      </c>
      <c r="G11" s="18">
        <f t="shared" ref="G11:H11" si="6">D11/D8</f>
        <v>-0.14446263050929267</v>
      </c>
      <c r="H11" s="18">
        <f t="shared" si="6"/>
        <v>-8.7099472868065381E-2</v>
      </c>
      <c r="I11" s="8">
        <f t="shared" si="2"/>
        <v>-0.16502199751177632</v>
      </c>
      <c r="J11" s="6">
        <f t="shared" si="3"/>
        <v>5.7363157641227291E-2</v>
      </c>
    </row>
    <row r="12" spans="1:10" ht="63">
      <c r="A12" s="5" t="s">
        <v>156</v>
      </c>
      <c r="B12" s="5" t="s">
        <v>157</v>
      </c>
      <c r="C12" s="10">
        <v>-81073264</v>
      </c>
      <c r="D12" s="10">
        <v>-82927411</v>
      </c>
      <c r="E12" s="10">
        <v>-94393003</v>
      </c>
      <c r="F12" s="18">
        <f>C12/C8</f>
        <v>-0.80090876516823528</v>
      </c>
      <c r="G12" s="18">
        <f t="shared" ref="G12:H12" si="7">D12/D8</f>
        <v>-0.88885676556929782</v>
      </c>
      <c r="H12" s="18">
        <f t="shared" si="7"/>
        <v>-0.73056431050777026</v>
      </c>
      <c r="I12" s="8">
        <f>(E12-D12)/D12</f>
        <v>0.13826058069026176</v>
      </c>
      <c r="J12" s="6">
        <f t="shared" si="3"/>
        <v>0.15829245506152756</v>
      </c>
    </row>
    <row r="13" spans="1:10">
      <c r="D13" s="33">
        <f>(D8-C8)/C8</f>
        <v>-7.833793395255205E-2</v>
      </c>
      <c r="E13" s="33">
        <f>(E8-D8)/D8</f>
        <v>0.38488919260806936</v>
      </c>
    </row>
    <row r="14" spans="1:10" ht="21">
      <c r="A14" s="1" t="s">
        <v>170</v>
      </c>
    </row>
    <row r="15" spans="1:10" ht="18.75">
      <c r="A15" s="2" t="s">
        <v>1</v>
      </c>
    </row>
    <row r="16" spans="1:10" ht="18.75">
      <c r="A16" s="2" t="s">
        <v>2</v>
      </c>
    </row>
    <row r="18" spans="1:10" ht="21">
      <c r="A18" s="3" t="s">
        <v>145</v>
      </c>
      <c r="B18" s="3" t="s">
        <v>146</v>
      </c>
      <c r="C18" s="38" t="s">
        <v>44</v>
      </c>
      <c r="D18" s="39" t="s">
        <v>5</v>
      </c>
      <c r="E18" s="39" t="s">
        <v>5</v>
      </c>
      <c r="F18" s="38" t="s">
        <v>45</v>
      </c>
      <c r="G18" s="39" t="s">
        <v>5</v>
      </c>
      <c r="H18" s="39" t="s">
        <v>5</v>
      </c>
      <c r="I18" s="40" t="s">
        <v>147</v>
      </c>
      <c r="J18" s="41"/>
    </row>
    <row r="19" spans="1:10" ht="21">
      <c r="A19" s="4" t="s">
        <v>5</v>
      </c>
      <c r="B19" s="4" t="s">
        <v>5</v>
      </c>
      <c r="C19" s="3" t="s">
        <v>8</v>
      </c>
      <c r="D19" s="3" t="s">
        <v>9</v>
      </c>
      <c r="E19" s="3" t="s">
        <v>10</v>
      </c>
      <c r="F19" s="3" t="s">
        <v>8</v>
      </c>
      <c r="G19" s="3" t="s">
        <v>9</v>
      </c>
      <c r="H19" s="3" t="s">
        <v>10</v>
      </c>
      <c r="I19" s="3" t="s">
        <v>40</v>
      </c>
      <c r="J19" s="3" t="s">
        <v>39</v>
      </c>
    </row>
    <row r="20" spans="1:10" ht="63">
      <c r="A20" s="5" t="s">
        <v>158</v>
      </c>
      <c r="B20" s="5" t="s">
        <v>159</v>
      </c>
      <c r="C20" s="9">
        <v>157072876</v>
      </c>
      <c r="D20" s="9">
        <v>152773880</v>
      </c>
      <c r="E20" s="9">
        <v>197996593</v>
      </c>
      <c r="F20" s="8">
        <f>C20/C20</f>
        <v>1</v>
      </c>
      <c r="G20" s="8">
        <f t="shared" ref="G20:H20" si="8">D20/D20</f>
        <v>1</v>
      </c>
      <c r="H20" s="8">
        <f t="shared" si="8"/>
        <v>1</v>
      </c>
      <c r="I20" s="8">
        <f>(E20-D20)/D20</f>
        <v>0.29601076440553842</v>
      </c>
      <c r="J20" s="6">
        <f>H20-G20</f>
        <v>0</v>
      </c>
    </row>
    <row r="21" spans="1:10" ht="94.5">
      <c r="A21" s="5" t="s">
        <v>154</v>
      </c>
      <c r="B21" s="5" t="s">
        <v>155</v>
      </c>
      <c r="C21" s="9">
        <v>145643483</v>
      </c>
      <c r="D21" s="9">
        <v>136432501</v>
      </c>
      <c r="E21" s="9">
        <v>162499208</v>
      </c>
      <c r="F21" s="8">
        <f>C21/C20</f>
        <v>0.92723509436473295</v>
      </c>
      <c r="G21" s="8">
        <f t="shared" ref="G21:H21" si="9">D21/D20</f>
        <v>0.89303551758978694</v>
      </c>
      <c r="H21" s="8">
        <f t="shared" si="9"/>
        <v>0.82071719284583855</v>
      </c>
      <c r="I21" s="8">
        <f t="shared" ref="I21:I24" si="10">(E21-D21)/D21</f>
        <v>0.19105936495293011</v>
      </c>
      <c r="J21" s="6">
        <f t="shared" ref="J21:J25" si="11">H21-G21</f>
        <v>-7.2318324743948392E-2</v>
      </c>
    </row>
    <row r="22" spans="1:10" ht="47.25">
      <c r="A22" s="5" t="s">
        <v>152</v>
      </c>
      <c r="B22" s="5" t="s">
        <v>153</v>
      </c>
      <c r="C22" s="9">
        <v>16392835</v>
      </c>
      <c r="D22" s="9">
        <v>16579263</v>
      </c>
      <c r="E22" s="9">
        <v>20406970</v>
      </c>
      <c r="F22" s="8">
        <f>C22/C20</f>
        <v>0.1043645180342913</v>
      </c>
      <c r="G22" s="8">
        <f t="shared" ref="G22:H22" si="12">D22/D20</f>
        <v>0.10852158104513678</v>
      </c>
      <c r="H22" s="8">
        <f t="shared" si="12"/>
        <v>0.10306727853645441</v>
      </c>
      <c r="I22" s="8">
        <f t="shared" si="10"/>
        <v>0.23087316969397254</v>
      </c>
      <c r="J22" s="6">
        <f t="shared" si="11"/>
        <v>-5.4543025086823682E-3</v>
      </c>
    </row>
    <row r="23" spans="1:10" ht="47.25">
      <c r="A23" s="5" t="s">
        <v>148</v>
      </c>
      <c r="B23" s="5" t="s">
        <v>149</v>
      </c>
      <c r="C23" s="9">
        <v>9298725</v>
      </c>
      <c r="D23" s="9">
        <v>10594306</v>
      </c>
      <c r="E23" s="9">
        <v>15647400</v>
      </c>
      <c r="F23" s="8">
        <f>C23/C20</f>
        <v>5.9200068380997874E-2</v>
      </c>
      <c r="G23" s="8">
        <f t="shared" ref="G23:H23" si="13">D23/D20</f>
        <v>6.9346317577324082E-2</v>
      </c>
      <c r="H23" s="8">
        <f t="shared" si="13"/>
        <v>7.9028632578541383E-2</v>
      </c>
      <c r="I23" s="8">
        <f t="shared" si="10"/>
        <v>0.47696319135958504</v>
      </c>
      <c r="J23" s="6">
        <f t="shared" si="11"/>
        <v>9.6823150012173009E-3</v>
      </c>
    </row>
    <row r="24" spans="1:10" ht="63">
      <c r="A24" s="5" t="s">
        <v>156</v>
      </c>
      <c r="B24" s="5" t="s">
        <v>157</v>
      </c>
      <c r="C24" s="10">
        <v>-1517339</v>
      </c>
      <c r="D24" s="9">
        <v>2649350</v>
      </c>
      <c r="E24" s="9">
        <v>10634343</v>
      </c>
      <c r="F24" s="8">
        <f>C24/C20</f>
        <v>-9.6600956106514535E-3</v>
      </c>
      <c r="G24" s="8">
        <f t="shared" ref="G24:H24" si="14">D24/D20</f>
        <v>1.7341642432593844E-2</v>
      </c>
      <c r="H24" s="8">
        <f t="shared" si="14"/>
        <v>5.3709727217376914E-2</v>
      </c>
      <c r="I24" s="8">
        <f t="shared" si="10"/>
        <v>3.0139441749863174</v>
      </c>
      <c r="J24" s="6">
        <f t="shared" si="11"/>
        <v>3.6368084784783067E-2</v>
      </c>
    </row>
    <row r="25" spans="1:10" ht="63">
      <c r="A25" s="5" t="s">
        <v>150</v>
      </c>
      <c r="B25" s="5" t="s">
        <v>151</v>
      </c>
      <c r="C25" s="10">
        <v>-12744827</v>
      </c>
      <c r="D25" s="10">
        <v>-13481540</v>
      </c>
      <c r="E25" s="10">
        <v>-11191329</v>
      </c>
      <c r="F25" s="8">
        <f>C25/C20</f>
        <v>-8.1139578802899112E-2</v>
      </c>
      <c r="G25" s="8">
        <f t="shared" ref="G25:H25" si="15">D25/D20</f>
        <v>-8.824505864484164E-2</v>
      </c>
      <c r="H25" s="8">
        <f t="shared" si="15"/>
        <v>-5.6522836228803192E-2</v>
      </c>
      <c r="I25" s="8">
        <f>(E25-D25)/D25</f>
        <v>-0.16987755108095959</v>
      </c>
      <c r="J25" s="6">
        <f t="shared" si="11"/>
        <v>3.1722222416038448E-2</v>
      </c>
    </row>
  </sheetData>
  <mergeCells count="6">
    <mergeCell ref="C5:E5"/>
    <mergeCell ref="F5:H5"/>
    <mergeCell ref="C18:E18"/>
    <mergeCell ref="F18:H18"/>
    <mergeCell ref="I18:J18"/>
    <mergeCell ref="I5:J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5"/>
  <sheetViews>
    <sheetView topLeftCell="A7" workbookViewId="0">
      <selection activeCell="K11" sqref="K11"/>
    </sheetView>
  </sheetViews>
  <sheetFormatPr baseColWidth="10" defaultRowHeight="15.75"/>
  <cols>
    <col min="3" max="5" width="16.25" bestFit="1" customWidth="1"/>
  </cols>
  <sheetData>
    <row r="1" spans="1:10" ht="21">
      <c r="A1" s="1" t="s">
        <v>171</v>
      </c>
    </row>
    <row r="2" spans="1:10" ht="18.75">
      <c r="A2" s="2" t="s">
        <v>1</v>
      </c>
    </row>
    <row r="3" spans="1:10" ht="18.75">
      <c r="A3" s="2" t="s">
        <v>2</v>
      </c>
    </row>
    <row r="5" spans="1:10" ht="21">
      <c r="A5" s="3" t="s">
        <v>145</v>
      </c>
      <c r="B5" s="3" t="s">
        <v>146</v>
      </c>
      <c r="C5" s="38" t="s">
        <v>44</v>
      </c>
      <c r="D5" s="39" t="s">
        <v>5</v>
      </c>
      <c r="E5" s="39" t="s">
        <v>5</v>
      </c>
      <c r="F5" s="38" t="s">
        <v>45</v>
      </c>
      <c r="G5" s="39" t="s">
        <v>5</v>
      </c>
      <c r="H5" s="39" t="s">
        <v>5</v>
      </c>
      <c r="I5" s="40" t="s">
        <v>147</v>
      </c>
      <c r="J5" s="41"/>
    </row>
    <row r="6" spans="1:10" ht="21">
      <c r="A6" s="4" t="s">
        <v>5</v>
      </c>
      <c r="B6" s="4" t="s">
        <v>5</v>
      </c>
      <c r="C6" s="3" t="s">
        <v>8</v>
      </c>
      <c r="D6" s="3" t="s">
        <v>9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40</v>
      </c>
      <c r="J6" s="3" t="s">
        <v>39</v>
      </c>
    </row>
    <row r="7" spans="1:10" ht="47.25">
      <c r="A7" s="5" t="s">
        <v>148</v>
      </c>
      <c r="B7" s="5" t="s">
        <v>149</v>
      </c>
      <c r="C7" s="10">
        <v>-65643142</v>
      </c>
      <c r="D7" s="10">
        <v>-53888113</v>
      </c>
      <c r="E7" s="10">
        <v>-56977848</v>
      </c>
      <c r="F7" s="8">
        <f t="shared" ref="F7:H7" si="0">C7/C12</f>
        <v>4.1857371595709271E-2</v>
      </c>
      <c r="G7" s="8">
        <f t="shared" si="0"/>
        <v>3.7051698643484794E-2</v>
      </c>
      <c r="H7" s="8">
        <f t="shared" si="0"/>
        <v>3.8112811511283477E-2</v>
      </c>
      <c r="I7" s="8">
        <f>(E7-D7)/D7</f>
        <v>5.7336114181619241E-2</v>
      </c>
      <c r="J7" s="6">
        <f>H7-G7</f>
        <v>1.0611128677986831E-3</v>
      </c>
    </row>
    <row r="8" spans="1:10" ht="63">
      <c r="A8" s="5" t="s">
        <v>150</v>
      </c>
      <c r="B8" s="5" t="s">
        <v>151</v>
      </c>
      <c r="C8" s="10">
        <v>-100495745</v>
      </c>
      <c r="D8" s="10">
        <v>-91836935</v>
      </c>
      <c r="E8" s="10">
        <v>-91500167</v>
      </c>
      <c r="F8" s="8">
        <f>C8/C12</f>
        <v>6.4081145632130812E-2</v>
      </c>
      <c r="G8" s="8">
        <f t="shared" ref="G8:H8" si="1">D8/D12</f>
        <v>6.3144063700306244E-2</v>
      </c>
      <c r="H8" s="8">
        <f t="shared" si="1"/>
        <v>6.1204990018611453E-2</v>
      </c>
      <c r="I8" s="8">
        <f t="shared" ref="I8:I11" si="2">(E8-D8)/D8</f>
        <v>-3.6670213351523546E-3</v>
      </c>
      <c r="J8" s="6">
        <f t="shared" ref="J8:J12" si="3">H8-G8</f>
        <v>-1.9390736816947904E-3</v>
      </c>
    </row>
    <row r="9" spans="1:10" ht="47.25">
      <c r="A9" s="5" t="s">
        <v>152</v>
      </c>
      <c r="B9" s="5" t="s">
        <v>153</v>
      </c>
      <c r="C9" s="10">
        <v>-199187900</v>
      </c>
      <c r="D9" s="10">
        <v>-192575579</v>
      </c>
      <c r="E9" s="10">
        <v>-205351094</v>
      </c>
      <c r="F9" s="8">
        <f>C9/C12</f>
        <v>0.1270122314935653</v>
      </c>
      <c r="G9" s="8">
        <f t="shared" ref="G9:H9" si="4">D9/D12</f>
        <v>0.13240865047923647</v>
      </c>
      <c r="H9" s="8">
        <f t="shared" si="4"/>
        <v>0.13736053245215327</v>
      </c>
      <c r="I9" s="8">
        <f t="shared" si="2"/>
        <v>6.6340265293970635E-2</v>
      </c>
      <c r="J9" s="6">
        <f t="shared" si="3"/>
        <v>4.951881972916794E-3</v>
      </c>
    </row>
    <row r="10" spans="1:10" ht="94.5">
      <c r="A10" s="5" t="s">
        <v>154</v>
      </c>
      <c r="B10" s="5" t="s">
        <v>155</v>
      </c>
      <c r="C10" s="10">
        <v>-447976498</v>
      </c>
      <c r="D10" s="10">
        <v>-461204960</v>
      </c>
      <c r="E10" s="10">
        <v>-455026981</v>
      </c>
      <c r="F10" s="8">
        <f>C10/C12</f>
        <v>0.28565236476539335</v>
      </c>
      <c r="G10" s="8">
        <f t="shared" ref="G10:H10" si="5">D10/D12</f>
        <v>0.31710940018999106</v>
      </c>
      <c r="H10" s="8">
        <f t="shared" si="5"/>
        <v>0.30437017486868523</v>
      </c>
      <c r="I10" s="8">
        <f t="shared" si="2"/>
        <v>-1.3395300432154936E-2</v>
      </c>
      <c r="J10" s="6">
        <f t="shared" si="3"/>
        <v>-1.2739225321305836E-2</v>
      </c>
    </row>
    <row r="11" spans="1:10" ht="63">
      <c r="A11" s="5" t="s">
        <v>156</v>
      </c>
      <c r="B11" s="5" t="s">
        <v>157</v>
      </c>
      <c r="C11" s="10">
        <v>-754954336</v>
      </c>
      <c r="D11" s="10">
        <v>-654897718</v>
      </c>
      <c r="E11" s="10">
        <v>-686122784</v>
      </c>
      <c r="F11" s="8">
        <f>C11/C12</f>
        <v>0.48139688651320128</v>
      </c>
      <c r="G11" s="8">
        <f t="shared" ref="G11:H11" si="6">D11/D12</f>
        <v>0.45028618629941425</v>
      </c>
      <c r="H11" s="8">
        <f t="shared" si="6"/>
        <v>0.45895149181817235</v>
      </c>
      <c r="I11" s="8">
        <f t="shared" si="2"/>
        <v>4.7679301884511985E-2</v>
      </c>
      <c r="J11" s="6">
        <f t="shared" si="3"/>
        <v>8.6653055187581041E-3</v>
      </c>
    </row>
    <row r="12" spans="1:10" ht="63">
      <c r="A12" s="5" t="s">
        <v>158</v>
      </c>
      <c r="B12" s="5" t="s">
        <v>159</v>
      </c>
      <c r="C12" s="10">
        <v>-1568257621</v>
      </c>
      <c r="D12" s="10">
        <v>-1454403306</v>
      </c>
      <c r="E12" s="10">
        <v>-1494978873</v>
      </c>
      <c r="F12" s="8">
        <f>C12/C12</f>
        <v>1</v>
      </c>
      <c r="G12" s="8">
        <f t="shared" ref="G12:H12" si="7">D12/D12</f>
        <v>1</v>
      </c>
      <c r="H12" s="8">
        <f t="shared" si="7"/>
        <v>1</v>
      </c>
      <c r="I12" s="8">
        <f>(E12-D12)/D12</f>
        <v>2.7898428745733339E-2</v>
      </c>
      <c r="J12" s="6">
        <f t="shared" si="3"/>
        <v>0</v>
      </c>
    </row>
    <row r="13" spans="1:10">
      <c r="D13" s="33">
        <f>(D12-C12)/C12</f>
        <v>-7.2599242289924759E-2</v>
      </c>
      <c r="E13" s="33">
        <f>(E12-D12)/D12</f>
        <v>2.7898428745733339E-2</v>
      </c>
    </row>
    <row r="14" spans="1:10" ht="21">
      <c r="A14" s="1" t="s">
        <v>172</v>
      </c>
    </row>
    <row r="15" spans="1:10" ht="18.75">
      <c r="A15" s="2" t="s">
        <v>1</v>
      </c>
    </row>
    <row r="16" spans="1:10" ht="18.75">
      <c r="A16" s="2" t="s">
        <v>2</v>
      </c>
    </row>
    <row r="18" spans="1:10" ht="21">
      <c r="A18" s="3" t="s">
        <v>145</v>
      </c>
      <c r="B18" s="3" t="s">
        <v>146</v>
      </c>
      <c r="C18" s="38" t="s">
        <v>44</v>
      </c>
      <c r="D18" s="39" t="s">
        <v>5</v>
      </c>
      <c r="E18" s="39" t="s">
        <v>5</v>
      </c>
      <c r="F18" s="38" t="s">
        <v>45</v>
      </c>
      <c r="G18" s="39" t="s">
        <v>5</v>
      </c>
      <c r="H18" s="39" t="s">
        <v>5</v>
      </c>
      <c r="I18" s="40" t="s">
        <v>147</v>
      </c>
      <c r="J18" s="41"/>
    </row>
    <row r="19" spans="1:10" ht="21">
      <c r="A19" s="4" t="s">
        <v>5</v>
      </c>
      <c r="B19" s="4" t="s">
        <v>5</v>
      </c>
      <c r="C19" s="3" t="s">
        <v>8</v>
      </c>
      <c r="D19" s="3" t="s">
        <v>9</v>
      </c>
      <c r="E19" s="3" t="s">
        <v>10</v>
      </c>
      <c r="F19" s="3" t="s">
        <v>8</v>
      </c>
      <c r="G19" s="3" t="s">
        <v>9</v>
      </c>
      <c r="H19" s="3" t="s">
        <v>10</v>
      </c>
      <c r="I19" s="3" t="s">
        <v>40</v>
      </c>
      <c r="J19" s="3" t="s">
        <v>39</v>
      </c>
    </row>
    <row r="20" spans="1:10" ht="47.25">
      <c r="A20" s="5" t="s">
        <v>148</v>
      </c>
      <c r="B20" s="5" t="s">
        <v>149</v>
      </c>
      <c r="C20" s="10">
        <v>-60151494</v>
      </c>
      <c r="D20" s="10">
        <v>-50400964</v>
      </c>
      <c r="E20" s="10">
        <v>-52996112</v>
      </c>
      <c r="F20" s="8">
        <f t="shared" ref="F20" si="8">C20/C25</f>
        <v>4.9057097319166437E-2</v>
      </c>
      <c r="G20" s="8">
        <f t="shared" ref="G20" si="9">D20/D25</f>
        <v>4.4734991195367967E-2</v>
      </c>
      <c r="H20" s="8">
        <f t="shared" ref="H20" si="10">E20/E25</f>
        <v>4.6917951445246207E-2</v>
      </c>
      <c r="I20" s="8">
        <f>(E20-D20)/D20</f>
        <v>5.1490046896722055E-2</v>
      </c>
      <c r="J20" s="6">
        <f>H20-G20</f>
        <v>2.1829602498782408E-3</v>
      </c>
    </row>
    <row r="21" spans="1:10" ht="63">
      <c r="A21" s="5" t="s">
        <v>150</v>
      </c>
      <c r="B21" s="5" t="s">
        <v>151</v>
      </c>
      <c r="C21" s="10">
        <v>-101075664</v>
      </c>
      <c r="D21" s="10">
        <v>-92444511</v>
      </c>
      <c r="E21" s="10">
        <v>-91860522</v>
      </c>
      <c r="F21" s="8">
        <f>C21/C25</f>
        <v>8.2433175898297184E-2</v>
      </c>
      <c r="G21" s="8">
        <f t="shared" ref="G21" si="11">D21/D25</f>
        <v>8.2052089036334652E-2</v>
      </c>
      <c r="H21" s="8">
        <f t="shared" ref="H21" si="12">E21/E25</f>
        <v>8.1324975517656287E-2</v>
      </c>
      <c r="I21" s="8">
        <f t="shared" ref="I21:I24" si="13">(E21-D21)/D21</f>
        <v>-6.3171841538541967E-3</v>
      </c>
      <c r="J21" s="6">
        <f t="shared" ref="J21:J25" si="14">H21-G21</f>
        <v>-7.271135186783656E-4</v>
      </c>
    </row>
    <row r="22" spans="1:10" ht="47.25">
      <c r="A22" s="5" t="s">
        <v>152</v>
      </c>
      <c r="B22" s="5" t="s">
        <v>153</v>
      </c>
      <c r="C22" s="10">
        <v>-189947157</v>
      </c>
      <c r="D22" s="10">
        <v>-186028727</v>
      </c>
      <c r="E22" s="10">
        <v>-197641309</v>
      </c>
      <c r="F22" s="8">
        <f>C22/C25</f>
        <v>0.15491312928067899</v>
      </c>
      <c r="G22" s="8">
        <f t="shared" ref="G22" si="15">D22/D25</f>
        <v>0.16511575977853343</v>
      </c>
      <c r="H22" s="8">
        <f t="shared" ref="H22" si="16">E22/E25</f>
        <v>0.17497369126317985</v>
      </c>
      <c r="I22" s="8">
        <f t="shared" si="13"/>
        <v>6.242359546974699E-2</v>
      </c>
      <c r="J22" s="6">
        <f t="shared" si="14"/>
        <v>9.8579314846464206E-3</v>
      </c>
    </row>
    <row r="23" spans="1:10" ht="94.5">
      <c r="A23" s="5" t="s">
        <v>154</v>
      </c>
      <c r="B23" s="5" t="s">
        <v>155</v>
      </c>
      <c r="C23" s="10">
        <v>-435462599</v>
      </c>
      <c r="D23" s="10">
        <v>-448617145</v>
      </c>
      <c r="E23" s="10">
        <v>-441524953</v>
      </c>
      <c r="F23" s="8">
        <f>C23/C25</f>
        <v>0.35514547814889103</v>
      </c>
      <c r="G23" s="8">
        <f t="shared" ref="G23" si="17">D23/D25</f>
        <v>0.39818452741630328</v>
      </c>
      <c r="H23" s="8">
        <f t="shared" ref="H23" si="18">E23/E25</f>
        <v>0.39088615230337298</v>
      </c>
      <c r="I23" s="8">
        <f t="shared" si="13"/>
        <v>-1.5809007923671754E-2</v>
      </c>
      <c r="J23" s="6">
        <f t="shared" si="14"/>
        <v>-7.2983751129302998E-3</v>
      </c>
    </row>
    <row r="24" spans="1:10" ht="63">
      <c r="A24" s="5" t="s">
        <v>156</v>
      </c>
      <c r="B24" s="5" t="s">
        <v>157</v>
      </c>
      <c r="C24" s="10">
        <v>-439515820</v>
      </c>
      <c r="D24" s="10">
        <v>-349165050</v>
      </c>
      <c r="E24" s="10">
        <v>-345525824</v>
      </c>
      <c r="F24" s="8">
        <f>C24/C25</f>
        <v>0.35845111935296636</v>
      </c>
      <c r="G24" s="8">
        <f t="shared" ref="G24" si="19">D24/D25</f>
        <v>0.30991263257346063</v>
      </c>
      <c r="H24" s="8">
        <f t="shared" ref="H24" si="20">E24/E25</f>
        <v>0.30589722947054465</v>
      </c>
      <c r="I24" s="8">
        <f t="shared" si="13"/>
        <v>-1.0422652553570297E-2</v>
      </c>
      <c r="J24" s="6">
        <f t="shared" si="14"/>
        <v>-4.015403102915982E-3</v>
      </c>
    </row>
    <row r="25" spans="1:10" ht="63">
      <c r="A25" s="5" t="s">
        <v>158</v>
      </c>
      <c r="B25" s="5" t="s">
        <v>159</v>
      </c>
      <c r="C25" s="10">
        <v>-1226152734</v>
      </c>
      <c r="D25" s="10">
        <v>-1126656397</v>
      </c>
      <c r="E25" s="10">
        <v>-1129548720</v>
      </c>
      <c r="F25" s="8">
        <f>C25/C25</f>
        <v>1</v>
      </c>
      <c r="G25" s="8">
        <f t="shared" ref="G25" si="21">D25/D25</f>
        <v>1</v>
      </c>
      <c r="H25" s="8">
        <f t="shared" ref="H25" si="22">E25/E25</f>
        <v>1</v>
      </c>
      <c r="I25" s="8">
        <f>(E25-D25)/D25</f>
        <v>2.5671739917347666E-3</v>
      </c>
      <c r="J25" s="6">
        <f t="shared" si="14"/>
        <v>0</v>
      </c>
    </row>
  </sheetData>
  <mergeCells count="6">
    <mergeCell ref="C5:E5"/>
    <mergeCell ref="F5:H5"/>
    <mergeCell ref="I5:J5"/>
    <mergeCell ref="C18:E18"/>
    <mergeCell ref="F18:H18"/>
    <mergeCell ref="I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workbookViewId="0">
      <selection activeCell="K12" sqref="K12"/>
    </sheetView>
  </sheetViews>
  <sheetFormatPr baseColWidth="10" defaultRowHeight="15.75"/>
  <cols>
    <col min="2" max="2" width="17.375" customWidth="1"/>
    <col min="3" max="3" width="17.25" customWidth="1"/>
    <col min="4" max="4" width="16.75" customWidth="1"/>
    <col min="8" max="8" width="14.625" customWidth="1"/>
  </cols>
  <sheetData>
    <row r="1" spans="1:9" ht="21">
      <c r="A1" s="1" t="s">
        <v>42</v>
      </c>
    </row>
    <row r="2" spans="1:9" ht="18.75">
      <c r="A2" s="2" t="s">
        <v>1</v>
      </c>
    </row>
    <row r="3" spans="1:9" ht="18.75">
      <c r="A3" s="2" t="s">
        <v>2</v>
      </c>
    </row>
    <row r="5" spans="1:9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  <c r="H5" s="38" t="s">
        <v>7</v>
      </c>
      <c r="I5" s="39" t="s">
        <v>5</v>
      </c>
    </row>
    <row r="6" spans="1:9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  <c r="I6" s="3" t="s">
        <v>39</v>
      </c>
    </row>
    <row r="7" spans="1:9">
      <c r="A7" s="5" t="s">
        <v>12</v>
      </c>
      <c r="B7" s="9">
        <v>8308869458</v>
      </c>
      <c r="C7" s="9">
        <v>8381681404</v>
      </c>
      <c r="D7" s="9">
        <v>8820748153</v>
      </c>
      <c r="E7" s="6">
        <v>226.54</v>
      </c>
      <c r="F7" s="6">
        <v>243.41</v>
      </c>
      <c r="G7" s="6">
        <v>226.33</v>
      </c>
      <c r="H7" s="8">
        <f t="shared" ref="H7:H38" si="0">(D7-C7)/C7</f>
        <v>5.2384089520566078E-2</v>
      </c>
      <c r="I7" s="6">
        <f>G7-F7</f>
        <v>-17.079999999999984</v>
      </c>
    </row>
    <row r="8" spans="1:9">
      <c r="A8" s="5" t="s">
        <v>11</v>
      </c>
      <c r="B8" s="9">
        <v>3658171663</v>
      </c>
      <c r="C8" s="9">
        <v>3788139346</v>
      </c>
      <c r="D8" s="9">
        <v>4235881605</v>
      </c>
      <c r="E8" s="11"/>
      <c r="F8" s="11"/>
      <c r="G8" s="11"/>
      <c r="H8" s="8">
        <f t="shared" si="0"/>
        <v>0.11819582599905763</v>
      </c>
      <c r="I8" s="11"/>
    </row>
    <row r="9" spans="1:9">
      <c r="A9" s="5" t="s">
        <v>46</v>
      </c>
      <c r="B9" s="9">
        <f>SUM(B11:B128)</f>
        <v>-6376181534</v>
      </c>
      <c r="C9" s="9">
        <f>SUM(C11:C128)</f>
        <v>-6713201983</v>
      </c>
      <c r="D9" s="9">
        <f>SUM(D11:D128)</f>
        <v>-6954458426</v>
      </c>
      <c r="E9" s="11"/>
      <c r="F9" s="11"/>
      <c r="G9" s="11"/>
      <c r="H9" s="8">
        <f t="shared" si="0"/>
        <v>3.5937611233944608E-2</v>
      </c>
      <c r="I9" s="11"/>
    </row>
    <row r="10" spans="1:9">
      <c r="A10" s="5" t="s">
        <v>47</v>
      </c>
      <c r="B10" s="9">
        <v>1795061236</v>
      </c>
      <c r="C10" s="9">
        <v>1776959980</v>
      </c>
      <c r="D10" s="9">
        <v>2031060261</v>
      </c>
      <c r="E10" s="6">
        <v>48.94</v>
      </c>
      <c r="F10" s="6">
        <v>51.6</v>
      </c>
      <c r="G10" s="6">
        <v>52.11</v>
      </c>
      <c r="H10" s="8">
        <f t="shared" si="0"/>
        <v>0.1429971883778722</v>
      </c>
      <c r="I10" s="6">
        <f t="shared" ref="I10:I41" si="1">G10-F10</f>
        <v>0.50999999999999801</v>
      </c>
    </row>
    <row r="11" spans="1:9">
      <c r="A11" s="5" t="s">
        <v>48</v>
      </c>
      <c r="B11" s="9">
        <v>854834649</v>
      </c>
      <c r="C11" s="9">
        <v>868812722</v>
      </c>
      <c r="D11" s="9">
        <v>891101624</v>
      </c>
      <c r="E11" s="6">
        <v>23.31</v>
      </c>
      <c r="F11" s="6">
        <v>25.23</v>
      </c>
      <c r="G11" s="6">
        <v>22.86</v>
      </c>
      <c r="H11" s="8">
        <f t="shared" si="0"/>
        <v>2.5654437873206006E-2</v>
      </c>
      <c r="I11" s="6">
        <f t="shared" si="1"/>
        <v>-2.370000000000001</v>
      </c>
    </row>
    <row r="12" spans="1:9">
      <c r="A12" s="5" t="s">
        <v>50</v>
      </c>
      <c r="B12" s="9">
        <v>442738039</v>
      </c>
      <c r="C12" s="9">
        <v>446027576</v>
      </c>
      <c r="D12" s="9">
        <v>479610714</v>
      </c>
      <c r="E12" s="6">
        <v>12.07</v>
      </c>
      <c r="F12" s="6">
        <v>12.95</v>
      </c>
      <c r="G12" s="6">
        <v>12.31</v>
      </c>
      <c r="H12" s="8">
        <f t="shared" si="0"/>
        <v>7.5293860306072199E-2</v>
      </c>
      <c r="I12" s="6">
        <f t="shared" si="1"/>
        <v>-0.63999999999999879</v>
      </c>
    </row>
    <row r="13" spans="1:9">
      <c r="A13" s="5" t="s">
        <v>49</v>
      </c>
      <c r="B13" s="9">
        <v>459339409</v>
      </c>
      <c r="C13" s="9">
        <v>355197049</v>
      </c>
      <c r="D13" s="9">
        <v>332892900</v>
      </c>
      <c r="E13" s="6">
        <v>12.52</v>
      </c>
      <c r="F13" s="6">
        <v>10.32</v>
      </c>
      <c r="G13" s="6">
        <v>8.5399999999999991</v>
      </c>
      <c r="H13" s="8">
        <f t="shared" si="0"/>
        <v>-6.2793733964833703E-2</v>
      </c>
      <c r="I13" s="6">
        <f t="shared" si="1"/>
        <v>-1.7800000000000011</v>
      </c>
    </row>
    <row r="14" spans="1:9">
      <c r="A14" s="5" t="s">
        <v>13</v>
      </c>
      <c r="B14" s="9">
        <v>194263171</v>
      </c>
      <c r="C14" s="9">
        <v>147321640</v>
      </c>
      <c r="D14" s="9">
        <v>187952822</v>
      </c>
      <c r="E14" s="6">
        <v>5.3</v>
      </c>
      <c r="F14" s="6">
        <v>4.28</v>
      </c>
      <c r="G14" s="6">
        <v>4.82</v>
      </c>
      <c r="H14" s="8">
        <f t="shared" si="0"/>
        <v>0.27579914261068506</v>
      </c>
      <c r="I14" s="6">
        <f t="shared" si="1"/>
        <v>0.54</v>
      </c>
    </row>
    <row r="15" spans="1:9">
      <c r="A15" s="5" t="s">
        <v>53</v>
      </c>
      <c r="B15" s="9">
        <v>190408683</v>
      </c>
      <c r="C15" s="9">
        <v>172521032</v>
      </c>
      <c r="D15" s="9">
        <v>166795180</v>
      </c>
      <c r="E15" s="6">
        <v>5.19</v>
      </c>
      <c r="F15" s="6">
        <v>5.01</v>
      </c>
      <c r="G15" s="6">
        <v>4.28</v>
      </c>
      <c r="H15" s="8">
        <f t="shared" si="0"/>
        <v>-3.3189298334361926E-2</v>
      </c>
      <c r="I15" s="6">
        <f t="shared" si="1"/>
        <v>-0.72999999999999954</v>
      </c>
    </row>
    <row r="16" spans="1:9">
      <c r="A16" s="5" t="s">
        <v>54</v>
      </c>
      <c r="B16" s="9">
        <v>112317452</v>
      </c>
      <c r="C16" s="9">
        <v>81300772</v>
      </c>
      <c r="D16" s="9">
        <v>139690928</v>
      </c>
      <c r="E16" s="6">
        <v>3.06</v>
      </c>
      <c r="F16" s="6">
        <v>2.36</v>
      </c>
      <c r="G16" s="6">
        <v>3.58</v>
      </c>
      <c r="H16" s="8">
        <f t="shared" si="0"/>
        <v>0.71819928105971742</v>
      </c>
      <c r="I16" s="6">
        <f t="shared" si="1"/>
        <v>1.2200000000000002</v>
      </c>
    </row>
    <row r="17" spans="1:9">
      <c r="A17" s="5" t="s">
        <v>15</v>
      </c>
      <c r="B17" s="9">
        <v>115584409</v>
      </c>
      <c r="C17" s="9">
        <v>112430846</v>
      </c>
      <c r="D17" s="9">
        <v>131051725</v>
      </c>
      <c r="E17" s="6">
        <v>3.15</v>
      </c>
      <c r="F17" s="6">
        <v>3.27</v>
      </c>
      <c r="G17" s="6">
        <v>3.36</v>
      </c>
      <c r="H17" s="8">
        <f t="shared" si="0"/>
        <v>0.16562073187637491</v>
      </c>
      <c r="I17" s="6">
        <f t="shared" si="1"/>
        <v>8.9999999999999858E-2</v>
      </c>
    </row>
    <row r="18" spans="1:9" ht="31.5">
      <c r="A18" s="5" t="s">
        <v>16</v>
      </c>
      <c r="B18" s="9">
        <v>101226591</v>
      </c>
      <c r="C18" s="9">
        <v>93296709</v>
      </c>
      <c r="D18" s="9">
        <v>129205604</v>
      </c>
      <c r="E18" s="6">
        <v>2.76</v>
      </c>
      <c r="F18" s="6">
        <v>2.71</v>
      </c>
      <c r="G18" s="6">
        <v>3.32</v>
      </c>
      <c r="H18" s="8">
        <f t="shared" si="0"/>
        <v>0.38488919260806936</v>
      </c>
      <c r="I18" s="6">
        <f t="shared" si="1"/>
        <v>0.60999999999999988</v>
      </c>
    </row>
    <row r="19" spans="1:9">
      <c r="A19" s="5" t="s">
        <v>14</v>
      </c>
      <c r="B19" s="9">
        <v>117677691</v>
      </c>
      <c r="C19" s="9">
        <v>110572386</v>
      </c>
      <c r="D19" s="9">
        <v>123749269</v>
      </c>
      <c r="E19" s="6">
        <v>3.21</v>
      </c>
      <c r="F19" s="6">
        <v>3.21</v>
      </c>
      <c r="G19" s="6">
        <v>3.18</v>
      </c>
      <c r="H19" s="8">
        <f t="shared" si="0"/>
        <v>0.11916974460513134</v>
      </c>
      <c r="I19" s="6">
        <f t="shared" si="1"/>
        <v>-2.9999999999999805E-2</v>
      </c>
    </row>
    <row r="20" spans="1:9">
      <c r="A20" s="5" t="s">
        <v>55</v>
      </c>
      <c r="B20" s="9">
        <v>70036608</v>
      </c>
      <c r="C20" s="9">
        <v>57302350</v>
      </c>
      <c r="D20" s="9">
        <v>60584545</v>
      </c>
      <c r="E20" s="6">
        <v>1.91</v>
      </c>
      <c r="F20" s="6">
        <v>1.66</v>
      </c>
      <c r="G20" s="6">
        <v>1.56</v>
      </c>
      <c r="H20" s="8">
        <f t="shared" si="0"/>
        <v>5.7278540932439941E-2</v>
      </c>
      <c r="I20" s="6">
        <f t="shared" si="1"/>
        <v>-9.9999999999999867E-2</v>
      </c>
    </row>
    <row r="21" spans="1:9">
      <c r="A21" s="5" t="s">
        <v>57</v>
      </c>
      <c r="B21" s="9">
        <v>39638022</v>
      </c>
      <c r="C21" s="9">
        <v>37570978</v>
      </c>
      <c r="D21" s="9">
        <v>42342536</v>
      </c>
      <c r="E21" s="6">
        <v>1.08</v>
      </c>
      <c r="F21" s="6">
        <v>1.0900000000000001</v>
      </c>
      <c r="G21" s="6">
        <v>1.0900000000000001</v>
      </c>
      <c r="H21" s="8">
        <f t="shared" si="0"/>
        <v>0.12700116563375061</v>
      </c>
      <c r="I21" s="6">
        <f t="shared" si="1"/>
        <v>0</v>
      </c>
    </row>
    <row r="22" spans="1:9">
      <c r="A22" s="5" t="s">
        <v>56</v>
      </c>
      <c r="B22" s="9">
        <v>60492272</v>
      </c>
      <c r="C22" s="9">
        <v>40303766</v>
      </c>
      <c r="D22" s="9">
        <v>37799158</v>
      </c>
      <c r="E22" s="6">
        <v>1.65</v>
      </c>
      <c r="F22" s="6">
        <v>1.17</v>
      </c>
      <c r="G22" s="6">
        <v>0.97</v>
      </c>
      <c r="H22" s="8">
        <f t="shared" si="0"/>
        <v>-6.214327465081055E-2</v>
      </c>
      <c r="I22" s="6">
        <f t="shared" si="1"/>
        <v>-0.19999999999999996</v>
      </c>
    </row>
    <row r="23" spans="1:9">
      <c r="A23" s="5" t="s">
        <v>58</v>
      </c>
      <c r="B23" s="9">
        <v>35868921</v>
      </c>
      <c r="C23" s="9">
        <v>32286101</v>
      </c>
      <c r="D23" s="9">
        <v>34015158</v>
      </c>
      <c r="E23" s="6">
        <v>0.98</v>
      </c>
      <c r="F23" s="6">
        <v>0.94</v>
      </c>
      <c r="G23" s="6">
        <v>0.87</v>
      </c>
      <c r="H23" s="8">
        <f t="shared" si="0"/>
        <v>5.3554221366029921E-2</v>
      </c>
      <c r="I23" s="6">
        <f t="shared" si="1"/>
        <v>-6.9999999999999951E-2</v>
      </c>
    </row>
    <row r="24" spans="1:9">
      <c r="A24" s="5" t="s">
        <v>59</v>
      </c>
      <c r="B24" s="9">
        <v>34091649</v>
      </c>
      <c r="C24" s="9">
        <v>32832090</v>
      </c>
      <c r="D24" s="9">
        <v>28468006</v>
      </c>
      <c r="E24" s="6">
        <v>0.93</v>
      </c>
      <c r="F24" s="6">
        <v>0.95</v>
      </c>
      <c r="G24" s="6">
        <v>0.73</v>
      </c>
      <c r="H24" s="8">
        <f t="shared" si="0"/>
        <v>-0.13292129742578068</v>
      </c>
      <c r="I24" s="6">
        <f t="shared" si="1"/>
        <v>-0.21999999999999997</v>
      </c>
    </row>
    <row r="25" spans="1:9">
      <c r="A25" s="5" t="s">
        <v>61</v>
      </c>
      <c r="B25" s="9">
        <v>21507368</v>
      </c>
      <c r="C25" s="9">
        <v>25337788</v>
      </c>
      <c r="D25" s="9">
        <v>27900510</v>
      </c>
      <c r="E25" s="6">
        <v>0.59</v>
      </c>
      <c r="F25" s="6">
        <v>0.74</v>
      </c>
      <c r="G25" s="6">
        <v>0.72</v>
      </c>
      <c r="H25" s="8">
        <f t="shared" si="0"/>
        <v>0.10114229387348256</v>
      </c>
      <c r="I25" s="6">
        <f t="shared" si="1"/>
        <v>-2.0000000000000018E-2</v>
      </c>
    </row>
    <row r="26" spans="1:9" ht="31.5">
      <c r="A26" s="5" t="s">
        <v>60</v>
      </c>
      <c r="B26" s="9">
        <v>24080251</v>
      </c>
      <c r="C26" s="9">
        <v>24896562</v>
      </c>
      <c r="D26" s="9">
        <v>24982159</v>
      </c>
      <c r="E26" s="6">
        <v>0.66</v>
      </c>
      <c r="F26" s="6">
        <v>0.72</v>
      </c>
      <c r="G26" s="6">
        <v>0.64</v>
      </c>
      <c r="H26" s="8">
        <f t="shared" si="0"/>
        <v>3.4381052291477033E-3</v>
      </c>
      <c r="I26" s="6">
        <f t="shared" si="1"/>
        <v>-7.999999999999996E-2</v>
      </c>
    </row>
    <row r="27" spans="1:9">
      <c r="A27" s="5" t="s">
        <v>63</v>
      </c>
      <c r="B27" s="9">
        <v>18321506</v>
      </c>
      <c r="C27" s="9">
        <v>14224770</v>
      </c>
      <c r="D27" s="9">
        <v>17371958</v>
      </c>
      <c r="E27" s="6">
        <v>0.5</v>
      </c>
      <c r="F27" s="6">
        <v>0.41</v>
      </c>
      <c r="G27" s="6">
        <v>0.45</v>
      </c>
      <c r="H27" s="8">
        <f t="shared" si="0"/>
        <v>0.22124702192021384</v>
      </c>
      <c r="I27" s="6">
        <f t="shared" si="1"/>
        <v>4.0000000000000036E-2</v>
      </c>
    </row>
    <row r="28" spans="1:9">
      <c r="A28" s="5" t="s">
        <v>65</v>
      </c>
      <c r="B28" s="9">
        <v>8142496</v>
      </c>
      <c r="C28" s="9">
        <v>8443718</v>
      </c>
      <c r="D28" s="9">
        <v>14361118</v>
      </c>
      <c r="E28" s="6">
        <v>0.22</v>
      </c>
      <c r="F28" s="6">
        <v>0.25</v>
      </c>
      <c r="G28" s="6">
        <v>0.37</v>
      </c>
      <c r="H28" s="8">
        <f t="shared" si="0"/>
        <v>0.70080502451645121</v>
      </c>
      <c r="I28" s="6">
        <f t="shared" si="1"/>
        <v>0.12</v>
      </c>
    </row>
    <row r="29" spans="1:9">
      <c r="A29" s="5" t="s">
        <v>64</v>
      </c>
      <c r="B29" s="9">
        <v>10528274</v>
      </c>
      <c r="C29" s="9">
        <v>8783706</v>
      </c>
      <c r="D29" s="9">
        <v>10161328</v>
      </c>
      <c r="E29" s="6">
        <v>0.28999999999999998</v>
      </c>
      <c r="F29" s="6">
        <v>0.26</v>
      </c>
      <c r="G29" s="6">
        <v>0.26</v>
      </c>
      <c r="H29" s="8">
        <f t="shared" si="0"/>
        <v>0.15683835501780227</v>
      </c>
      <c r="I29" s="6">
        <f t="shared" si="1"/>
        <v>0</v>
      </c>
    </row>
    <row r="30" spans="1:9" ht="31.5">
      <c r="A30" s="5" t="s">
        <v>62</v>
      </c>
      <c r="B30" s="9">
        <v>18906647</v>
      </c>
      <c r="C30" s="9">
        <v>13382137</v>
      </c>
      <c r="D30" s="9">
        <v>10063977</v>
      </c>
      <c r="E30" s="6">
        <v>0.52</v>
      </c>
      <c r="F30" s="6">
        <v>0.39</v>
      </c>
      <c r="G30" s="6">
        <v>0.26</v>
      </c>
      <c r="H30" s="8">
        <f t="shared" si="0"/>
        <v>-0.24795441864031134</v>
      </c>
      <c r="I30" s="6">
        <f t="shared" si="1"/>
        <v>-0.13</v>
      </c>
    </row>
    <row r="31" spans="1:9">
      <c r="A31" s="5" t="s">
        <v>67</v>
      </c>
      <c r="B31" s="9">
        <v>4844352</v>
      </c>
      <c r="C31" s="9">
        <v>5050597</v>
      </c>
      <c r="D31" s="9">
        <v>4797639</v>
      </c>
      <c r="E31" s="6">
        <v>0.13</v>
      </c>
      <c r="F31" s="6">
        <v>0.15</v>
      </c>
      <c r="G31" s="6">
        <v>0.12</v>
      </c>
      <c r="H31" s="8">
        <f t="shared" si="0"/>
        <v>-5.0084772156638119E-2</v>
      </c>
      <c r="I31" s="6">
        <f t="shared" si="1"/>
        <v>-0.03</v>
      </c>
    </row>
    <row r="32" spans="1:9">
      <c r="A32" s="5" t="s">
        <v>123</v>
      </c>
      <c r="B32" s="10">
        <v>-13050429</v>
      </c>
      <c r="C32" s="10">
        <v>-6790323</v>
      </c>
      <c r="D32" s="9">
        <v>4444447</v>
      </c>
      <c r="E32" s="7">
        <v>-0.36</v>
      </c>
      <c r="F32" s="7">
        <v>-0.2</v>
      </c>
      <c r="G32" s="6">
        <v>0.11</v>
      </c>
      <c r="H32" s="8">
        <f t="shared" si="0"/>
        <v>-1.6545265961575024</v>
      </c>
      <c r="I32" s="6">
        <f t="shared" si="1"/>
        <v>0.31</v>
      </c>
    </row>
    <row r="33" spans="1:9">
      <c r="A33" s="5" t="s">
        <v>68</v>
      </c>
      <c r="B33" s="9">
        <v>4322665</v>
      </c>
      <c r="C33" s="9">
        <v>4879721</v>
      </c>
      <c r="D33" s="9">
        <v>2773511</v>
      </c>
      <c r="E33" s="6">
        <v>0.12</v>
      </c>
      <c r="F33" s="6">
        <v>0.14000000000000001</v>
      </c>
      <c r="G33" s="6">
        <v>7.0000000000000007E-2</v>
      </c>
      <c r="H33" s="8">
        <f t="shared" si="0"/>
        <v>-0.43162508676213251</v>
      </c>
      <c r="I33" s="6">
        <f t="shared" si="1"/>
        <v>-7.0000000000000007E-2</v>
      </c>
    </row>
    <row r="34" spans="1:9">
      <c r="A34" s="5" t="s">
        <v>70</v>
      </c>
      <c r="B34" s="9">
        <v>2003965</v>
      </c>
      <c r="C34" s="9">
        <v>1845732</v>
      </c>
      <c r="D34" s="9">
        <v>2650547</v>
      </c>
      <c r="E34" s="6">
        <v>0.06</v>
      </c>
      <c r="F34" s="6">
        <v>0.05</v>
      </c>
      <c r="G34" s="6">
        <v>7.0000000000000007E-2</v>
      </c>
      <c r="H34" s="8">
        <f t="shared" si="0"/>
        <v>0.43604109372324912</v>
      </c>
      <c r="I34" s="6">
        <f t="shared" si="1"/>
        <v>2.0000000000000004E-2</v>
      </c>
    </row>
    <row r="35" spans="1:9">
      <c r="A35" s="5" t="s">
        <v>71</v>
      </c>
      <c r="B35" s="9">
        <v>472673</v>
      </c>
      <c r="C35" s="9">
        <v>1225830</v>
      </c>
      <c r="D35" s="9">
        <v>1411220</v>
      </c>
      <c r="E35" s="6">
        <v>0.01</v>
      </c>
      <c r="F35" s="6">
        <v>0.04</v>
      </c>
      <c r="G35" s="6">
        <v>0.04</v>
      </c>
      <c r="H35" s="8">
        <f t="shared" si="0"/>
        <v>0.15123630519729489</v>
      </c>
      <c r="I35" s="6">
        <f t="shared" si="1"/>
        <v>0</v>
      </c>
    </row>
    <row r="36" spans="1:9">
      <c r="A36" s="5" t="s">
        <v>66</v>
      </c>
      <c r="B36" s="9">
        <v>5905911</v>
      </c>
      <c r="C36" s="9">
        <v>5249273</v>
      </c>
      <c r="D36" s="9">
        <v>604876</v>
      </c>
      <c r="E36" s="6">
        <v>0.16</v>
      </c>
      <c r="F36" s="6">
        <v>0.15</v>
      </c>
      <c r="G36" s="6">
        <v>0.02</v>
      </c>
      <c r="H36" s="8">
        <f t="shared" si="0"/>
        <v>-0.88476956713815413</v>
      </c>
      <c r="I36" s="6">
        <f t="shared" si="1"/>
        <v>-0.13</v>
      </c>
    </row>
    <row r="37" spans="1:9">
      <c r="A37" s="5" t="s">
        <v>74</v>
      </c>
      <c r="B37" s="9">
        <v>11605</v>
      </c>
      <c r="C37" s="9">
        <v>21298</v>
      </c>
      <c r="D37" s="9">
        <v>146068</v>
      </c>
      <c r="E37" s="12" t="s">
        <v>52</v>
      </c>
      <c r="F37" s="12" t="s">
        <v>52</v>
      </c>
      <c r="G37" s="12" t="s">
        <v>52</v>
      </c>
      <c r="H37" s="8">
        <f t="shared" si="0"/>
        <v>5.8582965536670111</v>
      </c>
      <c r="I37" s="6">
        <f t="shared" si="1"/>
        <v>0</v>
      </c>
    </row>
    <row r="38" spans="1:9">
      <c r="A38" s="5" t="s">
        <v>72</v>
      </c>
      <c r="B38" s="9">
        <v>136889</v>
      </c>
      <c r="C38" s="9">
        <v>60807</v>
      </c>
      <c r="D38" s="9">
        <v>91331</v>
      </c>
      <c r="E38" s="12" t="s">
        <v>52</v>
      </c>
      <c r="F38" s="12" t="s">
        <v>52</v>
      </c>
      <c r="G38" s="12" t="s">
        <v>52</v>
      </c>
      <c r="H38" s="8">
        <f t="shared" si="0"/>
        <v>0.50198167974081931</v>
      </c>
      <c r="I38" s="6">
        <f t="shared" si="1"/>
        <v>0</v>
      </c>
    </row>
    <row r="39" spans="1:9">
      <c r="A39" s="5" t="s">
        <v>73</v>
      </c>
      <c r="B39" s="9">
        <v>101396</v>
      </c>
      <c r="C39" s="9">
        <v>67577</v>
      </c>
      <c r="D39" s="9">
        <v>85389</v>
      </c>
      <c r="E39" s="12" t="s">
        <v>52</v>
      </c>
      <c r="F39" s="12" t="s">
        <v>52</v>
      </c>
      <c r="G39" s="12" t="s">
        <v>52</v>
      </c>
      <c r="H39" s="8">
        <f t="shared" ref="H39:H70" si="2">(D39-C39)/C39</f>
        <v>0.26358080411974488</v>
      </c>
      <c r="I39" s="6">
        <f t="shared" si="1"/>
        <v>0</v>
      </c>
    </row>
    <row r="40" spans="1:9">
      <c r="A40" s="5" t="s">
        <v>83</v>
      </c>
      <c r="B40" s="10">
        <v>-33047</v>
      </c>
      <c r="C40" s="10">
        <v>-36805</v>
      </c>
      <c r="D40" s="9">
        <v>19331</v>
      </c>
      <c r="E40" s="12" t="s">
        <v>52</v>
      </c>
      <c r="F40" s="12" t="s">
        <v>52</v>
      </c>
      <c r="G40" s="12" t="s">
        <v>52</v>
      </c>
      <c r="H40" s="8">
        <f t="shared" si="2"/>
        <v>-1.5252275506045374</v>
      </c>
      <c r="I40" s="6">
        <f t="shared" si="1"/>
        <v>0</v>
      </c>
    </row>
    <row r="41" spans="1:9">
      <c r="A41" s="5" t="s">
        <v>75</v>
      </c>
      <c r="B41" s="14" t="s">
        <v>52</v>
      </c>
      <c r="C41" s="10">
        <v>-3262</v>
      </c>
      <c r="D41" s="10">
        <v>-1480</v>
      </c>
      <c r="E41" s="12" t="s">
        <v>52</v>
      </c>
      <c r="F41" s="12" t="s">
        <v>52</v>
      </c>
      <c r="G41" s="12" t="s">
        <v>52</v>
      </c>
      <c r="H41" s="8">
        <f t="shared" si="2"/>
        <v>-0.54629061925199263</v>
      </c>
      <c r="I41" s="6">
        <f t="shared" si="1"/>
        <v>0</v>
      </c>
    </row>
    <row r="42" spans="1:9">
      <c r="A42" s="5" t="s">
        <v>80</v>
      </c>
      <c r="B42" s="10">
        <v>-12227</v>
      </c>
      <c r="C42" s="10">
        <v>-9944</v>
      </c>
      <c r="D42" s="10">
        <v>-5188</v>
      </c>
      <c r="E42" s="12" t="s">
        <v>52</v>
      </c>
      <c r="F42" s="12" t="s">
        <v>52</v>
      </c>
      <c r="G42" s="12" t="s">
        <v>52</v>
      </c>
      <c r="H42" s="8">
        <f t="shared" si="2"/>
        <v>-0.47827835880933228</v>
      </c>
      <c r="I42" s="6">
        <f t="shared" ref="I42:I73" si="3">G42-F42</f>
        <v>0</v>
      </c>
    </row>
    <row r="43" spans="1:9">
      <c r="A43" s="5" t="s">
        <v>91</v>
      </c>
      <c r="B43" s="10">
        <v>-475989</v>
      </c>
      <c r="C43" s="10">
        <v>-220522</v>
      </c>
      <c r="D43" s="10">
        <v>-5755</v>
      </c>
      <c r="E43" s="7">
        <v>-0.01</v>
      </c>
      <c r="F43" s="7">
        <v>-0.01</v>
      </c>
      <c r="G43" s="12" t="s">
        <v>52</v>
      </c>
      <c r="H43" s="8">
        <f t="shared" si="2"/>
        <v>-0.97390283055658844</v>
      </c>
      <c r="I43" s="6">
        <f t="shared" si="3"/>
        <v>0.01</v>
      </c>
    </row>
    <row r="44" spans="1:9">
      <c r="A44" s="5" t="s">
        <v>81</v>
      </c>
      <c r="B44" s="10">
        <v>-15341</v>
      </c>
      <c r="C44" s="10">
        <v>-8277</v>
      </c>
      <c r="D44" s="10">
        <v>-19332</v>
      </c>
      <c r="E44" s="12" t="s">
        <v>52</v>
      </c>
      <c r="F44" s="12" t="s">
        <v>52</v>
      </c>
      <c r="G44" s="12" t="s">
        <v>52</v>
      </c>
      <c r="H44" s="8">
        <f t="shared" si="2"/>
        <v>1.335628851032983</v>
      </c>
      <c r="I44" s="6">
        <f t="shared" si="3"/>
        <v>0</v>
      </c>
    </row>
    <row r="45" spans="1:9">
      <c r="A45" s="5" t="s">
        <v>82</v>
      </c>
      <c r="B45" s="10">
        <v>-22664</v>
      </c>
      <c r="C45" s="10">
        <v>-14693</v>
      </c>
      <c r="D45" s="10">
        <v>-28198</v>
      </c>
      <c r="E45" s="12" t="s">
        <v>52</v>
      </c>
      <c r="F45" s="12" t="s">
        <v>52</v>
      </c>
      <c r="G45" s="12" t="s">
        <v>52</v>
      </c>
      <c r="H45" s="8">
        <f t="shared" si="2"/>
        <v>0.91914517116994487</v>
      </c>
      <c r="I45" s="6">
        <f t="shared" si="3"/>
        <v>0</v>
      </c>
    </row>
    <row r="46" spans="1:9">
      <c r="A46" s="5" t="s">
        <v>79</v>
      </c>
      <c r="B46" s="10">
        <v>-11602</v>
      </c>
      <c r="C46" s="10">
        <v>-6123</v>
      </c>
      <c r="D46" s="10">
        <v>-30068</v>
      </c>
      <c r="E46" s="12" t="s">
        <v>52</v>
      </c>
      <c r="F46" s="12" t="s">
        <v>52</v>
      </c>
      <c r="G46" s="12" t="s">
        <v>52</v>
      </c>
      <c r="H46" s="8">
        <f t="shared" si="2"/>
        <v>3.9106647068430509</v>
      </c>
      <c r="I46" s="6">
        <f t="shared" si="3"/>
        <v>0</v>
      </c>
    </row>
    <row r="47" spans="1:9">
      <c r="A47" s="5" t="s">
        <v>78</v>
      </c>
      <c r="B47" s="10">
        <v>-441</v>
      </c>
      <c r="C47" s="14" t="s">
        <v>52</v>
      </c>
      <c r="D47" s="10">
        <v>-82725</v>
      </c>
      <c r="E47" s="12" t="s">
        <v>52</v>
      </c>
      <c r="F47" s="12" t="s">
        <v>52</v>
      </c>
      <c r="G47" s="12" t="s">
        <v>52</v>
      </c>
      <c r="H47" s="8" t="e">
        <f t="shared" si="2"/>
        <v>#DIV/0!</v>
      </c>
      <c r="I47" s="6">
        <f t="shared" si="3"/>
        <v>0</v>
      </c>
    </row>
    <row r="48" spans="1:9">
      <c r="A48" s="5" t="s">
        <v>69</v>
      </c>
      <c r="B48" s="9">
        <v>2180676</v>
      </c>
      <c r="C48" s="9">
        <v>4679285</v>
      </c>
      <c r="D48" s="10">
        <v>-85761</v>
      </c>
      <c r="E48" s="6">
        <v>0.06</v>
      </c>
      <c r="F48" s="6">
        <v>0.14000000000000001</v>
      </c>
      <c r="G48" s="12" t="s">
        <v>52</v>
      </c>
      <c r="H48" s="8">
        <f t="shared" si="2"/>
        <v>-1.0183278000805678</v>
      </c>
      <c r="I48" s="6">
        <f t="shared" si="3"/>
        <v>-0.14000000000000001</v>
      </c>
    </row>
    <row r="49" spans="1:9">
      <c r="A49" s="5" t="s">
        <v>94</v>
      </c>
      <c r="B49" s="10">
        <v>-826926</v>
      </c>
      <c r="C49" s="9">
        <v>230525</v>
      </c>
      <c r="D49" s="10">
        <v>-91165</v>
      </c>
      <c r="E49" s="7">
        <v>-0.02</v>
      </c>
      <c r="F49" s="6">
        <v>0.01</v>
      </c>
      <c r="G49" s="12" t="s">
        <v>52</v>
      </c>
      <c r="H49" s="8">
        <f t="shared" si="2"/>
        <v>-1.3954668691031342</v>
      </c>
      <c r="I49" s="6">
        <f t="shared" si="3"/>
        <v>-0.01</v>
      </c>
    </row>
    <row r="50" spans="1:9" ht="31.5">
      <c r="A50" s="5" t="s">
        <v>85</v>
      </c>
      <c r="B50" s="10">
        <v>-117761</v>
      </c>
      <c r="C50" s="10">
        <v>-62355</v>
      </c>
      <c r="D50" s="10">
        <v>-121139</v>
      </c>
      <c r="E50" s="12" t="s">
        <v>52</v>
      </c>
      <c r="F50" s="12" t="s">
        <v>52</v>
      </c>
      <c r="G50" s="12" t="s">
        <v>52</v>
      </c>
      <c r="H50" s="8">
        <f t="shared" si="2"/>
        <v>0.94273113623606764</v>
      </c>
      <c r="I50" s="6">
        <f t="shared" si="3"/>
        <v>0</v>
      </c>
    </row>
    <row r="51" spans="1:9">
      <c r="A51" s="5" t="s">
        <v>84</v>
      </c>
      <c r="B51" s="10">
        <v>-109558</v>
      </c>
      <c r="C51" s="10">
        <v>-104444</v>
      </c>
      <c r="D51" s="10">
        <v>-128413</v>
      </c>
      <c r="E51" s="12" t="s">
        <v>52</v>
      </c>
      <c r="F51" s="12" t="s">
        <v>52</v>
      </c>
      <c r="G51" s="12" t="s">
        <v>52</v>
      </c>
      <c r="H51" s="8">
        <f t="shared" si="2"/>
        <v>0.22949140209107272</v>
      </c>
      <c r="I51" s="6">
        <f t="shared" si="3"/>
        <v>0</v>
      </c>
    </row>
    <row r="52" spans="1:9">
      <c r="A52" s="5" t="s">
        <v>86</v>
      </c>
      <c r="B52" s="10">
        <v>-118846</v>
      </c>
      <c r="C52" s="10">
        <v>-157839</v>
      </c>
      <c r="D52" s="10">
        <v>-137295</v>
      </c>
      <c r="E52" s="12" t="s">
        <v>52</v>
      </c>
      <c r="F52" s="7">
        <v>-0.01</v>
      </c>
      <c r="G52" s="12" t="s">
        <v>52</v>
      </c>
      <c r="H52" s="8">
        <f t="shared" si="2"/>
        <v>-0.13015794575485146</v>
      </c>
      <c r="I52" s="6">
        <f t="shared" si="3"/>
        <v>0.01</v>
      </c>
    </row>
    <row r="53" spans="1:9">
      <c r="A53" s="5" t="s">
        <v>51</v>
      </c>
      <c r="B53" s="9">
        <v>235387462</v>
      </c>
      <c r="C53" s="9">
        <v>32256826</v>
      </c>
      <c r="D53" s="10">
        <v>-148702</v>
      </c>
      <c r="E53" s="6">
        <v>6.42</v>
      </c>
      <c r="F53" s="6">
        <v>0.94</v>
      </c>
      <c r="G53" s="12" t="s">
        <v>52</v>
      </c>
      <c r="H53" s="8">
        <f t="shared" si="2"/>
        <v>-1.0046099389939978</v>
      </c>
      <c r="I53" s="6">
        <f t="shared" si="3"/>
        <v>-0.94</v>
      </c>
    </row>
    <row r="54" spans="1:9">
      <c r="A54" s="5" t="s">
        <v>87</v>
      </c>
      <c r="B54" s="10">
        <v>-323949</v>
      </c>
      <c r="C54" s="10">
        <v>-340058</v>
      </c>
      <c r="D54" s="10">
        <v>-267838</v>
      </c>
      <c r="E54" s="7">
        <v>-0.01</v>
      </c>
      <c r="F54" s="7">
        <v>-0.01</v>
      </c>
      <c r="G54" s="7">
        <v>-0.01</v>
      </c>
      <c r="H54" s="8">
        <f t="shared" si="2"/>
        <v>-0.21237553593798705</v>
      </c>
      <c r="I54" s="6">
        <f t="shared" si="3"/>
        <v>0</v>
      </c>
    </row>
    <row r="55" spans="1:9">
      <c r="A55" s="5" t="s">
        <v>90</v>
      </c>
      <c r="B55" s="10">
        <v>-458095</v>
      </c>
      <c r="C55" s="10">
        <v>-382394</v>
      </c>
      <c r="D55" s="10">
        <v>-348961</v>
      </c>
      <c r="E55" s="7">
        <v>-0.01</v>
      </c>
      <c r="F55" s="7">
        <v>-0.01</v>
      </c>
      <c r="G55" s="7">
        <v>-0.01</v>
      </c>
      <c r="H55" s="8">
        <f t="shared" si="2"/>
        <v>-8.7430765127067891E-2</v>
      </c>
      <c r="I55" s="6">
        <f t="shared" si="3"/>
        <v>0</v>
      </c>
    </row>
    <row r="56" spans="1:9">
      <c r="A56" s="5" t="s">
        <v>97</v>
      </c>
      <c r="B56" s="10">
        <v>-1140009</v>
      </c>
      <c r="C56" s="10">
        <v>-1002644</v>
      </c>
      <c r="D56" s="10">
        <v>-595824</v>
      </c>
      <c r="E56" s="7">
        <v>-0.03</v>
      </c>
      <c r="F56" s="7">
        <v>-0.03</v>
      </c>
      <c r="G56" s="7">
        <v>-0.02</v>
      </c>
      <c r="H56" s="8">
        <f t="shared" si="2"/>
        <v>-0.40574720439158862</v>
      </c>
      <c r="I56" s="6">
        <f t="shared" si="3"/>
        <v>9.9999999999999985E-3</v>
      </c>
    </row>
    <row r="57" spans="1:9">
      <c r="A57" s="5" t="s">
        <v>88</v>
      </c>
      <c r="B57" s="10">
        <v>-378864</v>
      </c>
      <c r="C57" s="10">
        <v>-515958</v>
      </c>
      <c r="D57" s="10">
        <v>-650341</v>
      </c>
      <c r="E57" s="7">
        <v>-0.01</v>
      </c>
      <c r="F57" s="7">
        <v>-0.02</v>
      </c>
      <c r="G57" s="7">
        <v>-0.02</v>
      </c>
      <c r="H57" s="8">
        <f t="shared" si="2"/>
        <v>0.26045337023556181</v>
      </c>
      <c r="I57" s="6">
        <f t="shared" si="3"/>
        <v>0</v>
      </c>
    </row>
    <row r="58" spans="1:9" ht="31.5">
      <c r="A58" s="5" t="s">
        <v>92</v>
      </c>
      <c r="B58" s="10">
        <v>-590207</v>
      </c>
      <c r="C58" s="10">
        <v>-650825</v>
      </c>
      <c r="D58" s="10">
        <v>-681470</v>
      </c>
      <c r="E58" s="7">
        <v>-0.02</v>
      </c>
      <c r="F58" s="7">
        <v>-0.02</v>
      </c>
      <c r="G58" s="7">
        <v>-0.02</v>
      </c>
      <c r="H58" s="8">
        <f t="shared" si="2"/>
        <v>4.7086390350708718E-2</v>
      </c>
      <c r="I58" s="6">
        <f t="shared" si="3"/>
        <v>0</v>
      </c>
    </row>
    <row r="59" spans="1:9">
      <c r="A59" s="5" t="s">
        <v>93</v>
      </c>
      <c r="B59" s="10">
        <v>-740160</v>
      </c>
      <c r="C59" s="10">
        <v>-723915</v>
      </c>
      <c r="D59" s="10">
        <v>-689481</v>
      </c>
      <c r="E59" s="7">
        <v>-0.02</v>
      </c>
      <c r="F59" s="7">
        <v>-0.02</v>
      </c>
      <c r="G59" s="7">
        <v>-0.02</v>
      </c>
      <c r="H59" s="8">
        <f t="shared" si="2"/>
        <v>-4.7566357928762355E-2</v>
      </c>
      <c r="I59" s="6">
        <f t="shared" si="3"/>
        <v>0</v>
      </c>
    </row>
    <row r="60" spans="1:9">
      <c r="A60" s="5" t="s">
        <v>100</v>
      </c>
      <c r="B60" s="10">
        <v>-1255069</v>
      </c>
      <c r="C60" s="10">
        <v>-953025</v>
      </c>
      <c r="D60" s="10">
        <v>-751251</v>
      </c>
      <c r="E60" s="7">
        <v>-0.03</v>
      </c>
      <c r="F60" s="7">
        <v>-0.03</v>
      </c>
      <c r="G60" s="7">
        <v>-0.02</v>
      </c>
      <c r="H60" s="8">
        <f t="shared" si="2"/>
        <v>-0.21171952467144095</v>
      </c>
      <c r="I60" s="6">
        <f t="shared" si="3"/>
        <v>9.9999999999999985E-3</v>
      </c>
    </row>
    <row r="61" spans="1:9">
      <c r="A61" s="5" t="s">
        <v>95</v>
      </c>
      <c r="B61" s="10">
        <v>-989458</v>
      </c>
      <c r="C61" s="10">
        <v>-754145</v>
      </c>
      <c r="D61" s="10">
        <v>-954758</v>
      </c>
      <c r="E61" s="7">
        <v>-0.03</v>
      </c>
      <c r="F61" s="7">
        <v>-0.02</v>
      </c>
      <c r="G61" s="7">
        <v>-0.02</v>
      </c>
      <c r="H61" s="8">
        <f t="shared" si="2"/>
        <v>0.26601383023158676</v>
      </c>
      <c r="I61" s="6">
        <f t="shared" si="3"/>
        <v>0</v>
      </c>
    </row>
    <row r="62" spans="1:9">
      <c r="A62" s="5" t="s">
        <v>96</v>
      </c>
      <c r="B62" s="10">
        <v>-1067241</v>
      </c>
      <c r="C62" s="10">
        <v>-1181454</v>
      </c>
      <c r="D62" s="10">
        <v>-1193527</v>
      </c>
      <c r="E62" s="7">
        <v>-0.03</v>
      </c>
      <c r="F62" s="7">
        <v>-0.03</v>
      </c>
      <c r="G62" s="7">
        <v>-0.03</v>
      </c>
      <c r="H62" s="8">
        <f t="shared" si="2"/>
        <v>1.0218764336148508E-2</v>
      </c>
      <c r="I62" s="6">
        <f t="shared" si="3"/>
        <v>0</v>
      </c>
    </row>
    <row r="63" spans="1:9">
      <c r="A63" s="5" t="s">
        <v>98</v>
      </c>
      <c r="B63" s="10">
        <v>-1249008</v>
      </c>
      <c r="C63" s="10">
        <v>-1278418</v>
      </c>
      <c r="D63" s="10">
        <v>-1342691</v>
      </c>
      <c r="E63" s="7">
        <v>-0.03</v>
      </c>
      <c r="F63" s="7">
        <v>-0.04</v>
      </c>
      <c r="G63" s="7">
        <v>-0.03</v>
      </c>
      <c r="H63" s="8">
        <f t="shared" si="2"/>
        <v>5.0275418525083347E-2</v>
      </c>
      <c r="I63" s="6">
        <f t="shared" si="3"/>
        <v>1.0000000000000002E-2</v>
      </c>
    </row>
    <row r="64" spans="1:9">
      <c r="A64" s="5" t="s">
        <v>99</v>
      </c>
      <c r="B64" s="10">
        <v>-1252258</v>
      </c>
      <c r="C64" s="10">
        <v>-1357691</v>
      </c>
      <c r="D64" s="10">
        <v>-1491070</v>
      </c>
      <c r="E64" s="7">
        <v>-0.03</v>
      </c>
      <c r="F64" s="7">
        <v>-0.04</v>
      </c>
      <c r="G64" s="7">
        <v>-0.04</v>
      </c>
      <c r="H64" s="8">
        <f t="shared" si="2"/>
        <v>9.8239584706682148E-2</v>
      </c>
      <c r="I64" s="6">
        <f t="shared" si="3"/>
        <v>0</v>
      </c>
    </row>
    <row r="65" spans="1:9">
      <c r="A65" s="5" t="s">
        <v>104</v>
      </c>
      <c r="B65" s="10">
        <v>-1826809</v>
      </c>
      <c r="C65" s="10">
        <v>-1388307</v>
      </c>
      <c r="D65" s="10">
        <v>-1681259</v>
      </c>
      <c r="E65" s="7">
        <v>-0.05</v>
      </c>
      <c r="F65" s="7">
        <v>-0.04</v>
      </c>
      <c r="G65" s="7">
        <v>-0.04</v>
      </c>
      <c r="H65" s="8">
        <f t="shared" si="2"/>
        <v>0.21101384636107143</v>
      </c>
      <c r="I65" s="6">
        <f t="shared" si="3"/>
        <v>0</v>
      </c>
    </row>
    <row r="66" spans="1:9" ht="31.5">
      <c r="A66" s="5" t="s">
        <v>89</v>
      </c>
      <c r="B66" s="10">
        <v>-411187</v>
      </c>
      <c r="C66" s="10">
        <v>-1389233</v>
      </c>
      <c r="D66" s="10">
        <v>-1905678</v>
      </c>
      <c r="E66" s="7">
        <v>-0.01</v>
      </c>
      <c r="F66" s="7">
        <v>-0.04</v>
      </c>
      <c r="G66" s="7">
        <v>-0.05</v>
      </c>
      <c r="H66" s="8">
        <f t="shared" si="2"/>
        <v>0.37174829564227169</v>
      </c>
      <c r="I66" s="6">
        <f t="shared" si="3"/>
        <v>-1.0000000000000002E-2</v>
      </c>
    </row>
    <row r="67" spans="1:9">
      <c r="A67" s="5" t="s">
        <v>108</v>
      </c>
      <c r="B67" s="10">
        <v>-2793775</v>
      </c>
      <c r="C67" s="10">
        <v>-1289060</v>
      </c>
      <c r="D67" s="10">
        <v>-1942599</v>
      </c>
      <c r="E67" s="7">
        <v>-0.08</v>
      </c>
      <c r="F67" s="7">
        <v>-0.04</v>
      </c>
      <c r="G67" s="7">
        <v>-0.05</v>
      </c>
      <c r="H67" s="8">
        <f t="shared" si="2"/>
        <v>0.50698881355406267</v>
      </c>
      <c r="I67" s="6">
        <f t="shared" si="3"/>
        <v>-1.0000000000000002E-2</v>
      </c>
    </row>
    <row r="68" spans="1:9">
      <c r="A68" s="5" t="s">
        <v>105</v>
      </c>
      <c r="B68" s="10">
        <v>-2270423</v>
      </c>
      <c r="C68" s="10">
        <v>-1615450</v>
      </c>
      <c r="D68" s="10">
        <v>-2022645</v>
      </c>
      <c r="E68" s="7">
        <v>-0.06</v>
      </c>
      <c r="F68" s="7">
        <v>-0.05</v>
      </c>
      <c r="G68" s="7">
        <v>-0.05</v>
      </c>
      <c r="H68" s="8">
        <f t="shared" si="2"/>
        <v>0.25206289269243864</v>
      </c>
      <c r="I68" s="6">
        <f t="shared" si="3"/>
        <v>0</v>
      </c>
    </row>
    <row r="69" spans="1:9">
      <c r="A69" s="5" t="s">
        <v>110</v>
      </c>
      <c r="B69" s="10">
        <v>-3066010</v>
      </c>
      <c r="C69" s="10">
        <v>-2482427</v>
      </c>
      <c r="D69" s="10">
        <v>-2228292</v>
      </c>
      <c r="E69" s="7">
        <v>-0.08</v>
      </c>
      <c r="F69" s="7">
        <v>-7.0000000000000007E-2</v>
      </c>
      <c r="G69" s="7">
        <v>-0.06</v>
      </c>
      <c r="H69" s="8">
        <f t="shared" si="2"/>
        <v>-0.10237360454103987</v>
      </c>
      <c r="I69" s="6">
        <f t="shared" si="3"/>
        <v>1.0000000000000009E-2</v>
      </c>
    </row>
    <row r="70" spans="1:9">
      <c r="A70" s="5" t="s">
        <v>101</v>
      </c>
      <c r="B70" s="10">
        <v>-1655651</v>
      </c>
      <c r="C70" s="10">
        <v>-2118638</v>
      </c>
      <c r="D70" s="10">
        <v>-2579950</v>
      </c>
      <c r="E70" s="7">
        <v>-0.05</v>
      </c>
      <c r="F70" s="7">
        <v>-0.06</v>
      </c>
      <c r="G70" s="7">
        <v>-7.0000000000000007E-2</v>
      </c>
      <c r="H70" s="8">
        <f t="shared" si="2"/>
        <v>0.21773988760703811</v>
      </c>
      <c r="I70" s="6">
        <f t="shared" si="3"/>
        <v>-1.0000000000000009E-2</v>
      </c>
    </row>
    <row r="71" spans="1:9">
      <c r="A71" s="5" t="s">
        <v>106</v>
      </c>
      <c r="B71" s="10">
        <v>-2336793</v>
      </c>
      <c r="C71" s="10">
        <v>-1771336</v>
      </c>
      <c r="D71" s="10">
        <v>-2817462</v>
      </c>
      <c r="E71" s="7">
        <v>-0.06</v>
      </c>
      <c r="F71" s="7">
        <v>-0.05</v>
      </c>
      <c r="G71" s="7">
        <v>-7.0000000000000007E-2</v>
      </c>
      <c r="H71" s="8">
        <f t="shared" ref="H71:H102" si="4">(D71-C71)/C71</f>
        <v>0.5905858628741244</v>
      </c>
      <c r="I71" s="6">
        <f t="shared" si="3"/>
        <v>-2.0000000000000004E-2</v>
      </c>
    </row>
    <row r="72" spans="1:9">
      <c r="A72" s="5" t="s">
        <v>109</v>
      </c>
      <c r="B72" s="10">
        <v>-3055148</v>
      </c>
      <c r="C72" s="10">
        <v>-3091379</v>
      </c>
      <c r="D72" s="10">
        <v>-3035913</v>
      </c>
      <c r="E72" s="7">
        <v>-0.08</v>
      </c>
      <c r="F72" s="7">
        <v>-0.09</v>
      </c>
      <c r="G72" s="7">
        <v>-0.08</v>
      </c>
      <c r="H72" s="8">
        <f t="shared" si="4"/>
        <v>-1.7942154617728853E-2</v>
      </c>
      <c r="I72" s="6">
        <f t="shared" si="3"/>
        <v>9.999999999999995E-3</v>
      </c>
    </row>
    <row r="73" spans="1:9">
      <c r="A73" s="5" t="s">
        <v>113</v>
      </c>
      <c r="B73" s="10">
        <v>-4130304</v>
      </c>
      <c r="C73" s="10">
        <v>-3531643</v>
      </c>
      <c r="D73" s="10">
        <v>-3203317</v>
      </c>
      <c r="E73" s="7">
        <v>-0.11</v>
      </c>
      <c r="F73" s="7">
        <v>-0.1</v>
      </c>
      <c r="G73" s="7">
        <v>-0.08</v>
      </c>
      <c r="H73" s="8">
        <f t="shared" si="4"/>
        <v>-9.2966927857657186E-2</v>
      </c>
      <c r="I73" s="6">
        <f t="shared" si="3"/>
        <v>2.0000000000000004E-2</v>
      </c>
    </row>
    <row r="74" spans="1:9">
      <c r="A74" s="5" t="s">
        <v>103</v>
      </c>
      <c r="B74" s="10">
        <v>-1821248</v>
      </c>
      <c r="C74" s="10">
        <v>-2247793</v>
      </c>
      <c r="D74" s="10">
        <v>-4373361</v>
      </c>
      <c r="E74" s="7">
        <v>-0.05</v>
      </c>
      <c r="F74" s="7">
        <v>-7.0000000000000007E-2</v>
      </c>
      <c r="G74" s="7">
        <v>-0.11</v>
      </c>
      <c r="H74" s="8">
        <f t="shared" si="4"/>
        <v>0.94562444139651647</v>
      </c>
      <c r="I74" s="6">
        <f t="shared" ref="I74:I105" si="5">G74-F74</f>
        <v>-3.9999999999999994E-2</v>
      </c>
    </row>
    <row r="75" spans="1:9">
      <c r="A75" s="5" t="s">
        <v>112</v>
      </c>
      <c r="B75" s="10">
        <v>-4080029</v>
      </c>
      <c r="C75" s="10">
        <v>-4139420</v>
      </c>
      <c r="D75" s="10">
        <v>-4577732</v>
      </c>
      <c r="E75" s="7">
        <v>-0.11</v>
      </c>
      <c r="F75" s="7">
        <v>-0.12</v>
      </c>
      <c r="G75" s="7">
        <v>-0.12</v>
      </c>
      <c r="H75" s="8">
        <f t="shared" si="4"/>
        <v>0.10588729822052365</v>
      </c>
      <c r="I75" s="6">
        <f t="shared" si="5"/>
        <v>0</v>
      </c>
    </row>
    <row r="76" spans="1:9" ht="31.5">
      <c r="A76" s="5" t="s">
        <v>17</v>
      </c>
      <c r="B76" s="10">
        <v>-4388990</v>
      </c>
      <c r="C76" s="10">
        <v>-4465511</v>
      </c>
      <c r="D76" s="10">
        <v>-4692267</v>
      </c>
      <c r="E76" s="7">
        <v>-0.12</v>
      </c>
      <c r="F76" s="7">
        <v>-0.13</v>
      </c>
      <c r="G76" s="7">
        <v>-0.12</v>
      </c>
      <c r="H76" s="8">
        <f t="shared" si="4"/>
        <v>5.0779406880869848E-2</v>
      </c>
      <c r="I76" s="6">
        <f t="shared" si="5"/>
        <v>1.0000000000000009E-2</v>
      </c>
    </row>
    <row r="77" spans="1:9">
      <c r="A77" s="5" t="s">
        <v>107</v>
      </c>
      <c r="B77" s="10">
        <v>-2448760</v>
      </c>
      <c r="C77" s="10">
        <v>-5192921</v>
      </c>
      <c r="D77" s="10">
        <v>-5673078</v>
      </c>
      <c r="E77" s="7">
        <v>-7.0000000000000007E-2</v>
      </c>
      <c r="F77" s="7">
        <v>-0.15</v>
      </c>
      <c r="G77" s="7">
        <v>-0.15</v>
      </c>
      <c r="H77" s="8">
        <f t="shared" si="4"/>
        <v>9.2463759799157358E-2</v>
      </c>
      <c r="I77" s="6">
        <f t="shared" si="5"/>
        <v>0</v>
      </c>
    </row>
    <row r="78" spans="1:9">
      <c r="A78" s="5" t="s">
        <v>116</v>
      </c>
      <c r="B78" s="10">
        <v>-6384342</v>
      </c>
      <c r="C78" s="10">
        <v>-7100837</v>
      </c>
      <c r="D78" s="10">
        <v>-7001889</v>
      </c>
      <c r="E78" s="7">
        <v>-0.17</v>
      </c>
      <c r="F78" s="7">
        <v>-0.21</v>
      </c>
      <c r="G78" s="7">
        <v>-0.18</v>
      </c>
      <c r="H78" s="8">
        <f t="shared" si="4"/>
        <v>-1.3934695304229628E-2</v>
      </c>
      <c r="I78" s="6">
        <f t="shared" si="5"/>
        <v>0.03</v>
      </c>
    </row>
    <row r="79" spans="1:9">
      <c r="A79" s="5" t="s">
        <v>115</v>
      </c>
      <c r="B79" s="10">
        <v>-6270129</v>
      </c>
      <c r="C79" s="10">
        <v>-6890342</v>
      </c>
      <c r="D79" s="10">
        <v>-7825382</v>
      </c>
      <c r="E79" s="7">
        <v>-0.17</v>
      </c>
      <c r="F79" s="7">
        <v>-0.2</v>
      </c>
      <c r="G79" s="7">
        <v>-0.2</v>
      </c>
      <c r="H79" s="8">
        <f t="shared" si="4"/>
        <v>0.13570298832772015</v>
      </c>
      <c r="I79" s="6">
        <f t="shared" si="5"/>
        <v>0</v>
      </c>
    </row>
    <row r="80" spans="1:9" ht="31.5">
      <c r="A80" s="5" t="s">
        <v>118</v>
      </c>
      <c r="B80" s="10">
        <v>-7634199</v>
      </c>
      <c r="C80" s="10">
        <v>-8177189</v>
      </c>
      <c r="D80" s="10">
        <v>-8615464</v>
      </c>
      <c r="E80" s="7">
        <v>-0.21</v>
      </c>
      <c r="F80" s="7">
        <v>-0.24</v>
      </c>
      <c r="G80" s="7">
        <v>-0.22</v>
      </c>
      <c r="H80" s="8">
        <f t="shared" si="4"/>
        <v>5.3597269183823439E-2</v>
      </c>
      <c r="I80" s="6">
        <f t="shared" si="5"/>
        <v>1.999999999999999E-2</v>
      </c>
    </row>
    <row r="81" spans="1:9" ht="31.5">
      <c r="A81" s="5" t="s">
        <v>114</v>
      </c>
      <c r="B81" s="10">
        <v>-4912526</v>
      </c>
      <c r="C81" s="10">
        <v>-7613474</v>
      </c>
      <c r="D81" s="10">
        <v>-11040503</v>
      </c>
      <c r="E81" s="7">
        <v>-0.13</v>
      </c>
      <c r="F81" s="7">
        <v>-0.22</v>
      </c>
      <c r="G81" s="7">
        <v>-0.28000000000000003</v>
      </c>
      <c r="H81" s="8">
        <f t="shared" si="4"/>
        <v>0.45012684091388505</v>
      </c>
      <c r="I81" s="6">
        <f t="shared" si="5"/>
        <v>-6.0000000000000026E-2</v>
      </c>
    </row>
    <row r="82" spans="1:9">
      <c r="A82" s="5" t="s">
        <v>117</v>
      </c>
      <c r="B82" s="10">
        <v>-7275027</v>
      </c>
      <c r="C82" s="10">
        <v>-9526148</v>
      </c>
      <c r="D82" s="10">
        <v>-12011828</v>
      </c>
      <c r="E82" s="7">
        <v>-0.2</v>
      </c>
      <c r="F82" s="7">
        <v>-0.28000000000000003</v>
      </c>
      <c r="G82" s="7">
        <v>-0.31</v>
      </c>
      <c r="H82" s="8">
        <f t="shared" si="4"/>
        <v>0.26093233067552596</v>
      </c>
      <c r="I82" s="6">
        <f t="shared" si="5"/>
        <v>-2.9999999999999971E-2</v>
      </c>
    </row>
    <row r="83" spans="1:9" ht="31.5">
      <c r="A83" s="5" t="s">
        <v>121</v>
      </c>
      <c r="B83" s="10">
        <v>-9430310</v>
      </c>
      <c r="C83" s="10">
        <v>-10844897</v>
      </c>
      <c r="D83" s="10">
        <v>-12188372</v>
      </c>
      <c r="E83" s="7">
        <v>-0.26</v>
      </c>
      <c r="F83" s="7">
        <v>-0.32</v>
      </c>
      <c r="G83" s="7">
        <v>-0.31</v>
      </c>
      <c r="H83" s="8">
        <f t="shared" si="4"/>
        <v>0.1238808446036878</v>
      </c>
      <c r="I83" s="6">
        <f t="shared" si="5"/>
        <v>1.0000000000000009E-2</v>
      </c>
    </row>
    <row r="84" spans="1:9" ht="31.5">
      <c r="A84" s="5" t="s">
        <v>111</v>
      </c>
      <c r="B84" s="10">
        <v>-3673429</v>
      </c>
      <c r="C84" s="10">
        <v>-6182947</v>
      </c>
      <c r="D84" s="10">
        <v>-12958599</v>
      </c>
      <c r="E84" s="7">
        <v>-0.1</v>
      </c>
      <c r="F84" s="7">
        <v>-0.18</v>
      </c>
      <c r="G84" s="7">
        <v>-0.33</v>
      </c>
      <c r="H84" s="8">
        <f t="shared" si="4"/>
        <v>1.095861245454635</v>
      </c>
      <c r="I84" s="6">
        <f t="shared" si="5"/>
        <v>-0.15000000000000002</v>
      </c>
    </row>
    <row r="85" spans="1:9">
      <c r="A85" s="5" t="s">
        <v>19</v>
      </c>
      <c r="B85" s="10">
        <v>-13675628</v>
      </c>
      <c r="C85" s="10">
        <v>-14253316</v>
      </c>
      <c r="D85" s="10">
        <v>-14244603</v>
      </c>
      <c r="E85" s="7">
        <v>-0.37</v>
      </c>
      <c r="F85" s="7">
        <v>-0.41</v>
      </c>
      <c r="G85" s="7">
        <v>-0.37</v>
      </c>
      <c r="H85" s="8">
        <f t="shared" si="4"/>
        <v>-6.1129634675888755E-4</v>
      </c>
      <c r="I85" s="6">
        <f t="shared" si="5"/>
        <v>3.999999999999998E-2</v>
      </c>
    </row>
    <row r="86" spans="1:9" ht="31.5">
      <c r="A86" s="5" t="s">
        <v>126</v>
      </c>
      <c r="B86" s="10">
        <v>-18394140</v>
      </c>
      <c r="C86" s="10">
        <v>-23101192</v>
      </c>
      <c r="D86" s="10">
        <v>-16665226</v>
      </c>
      <c r="E86" s="7">
        <v>-0.5</v>
      </c>
      <c r="F86" s="7">
        <v>-0.67</v>
      </c>
      <c r="G86" s="7">
        <v>-0.43</v>
      </c>
      <c r="H86" s="8">
        <f t="shared" si="4"/>
        <v>-0.2785988705691031</v>
      </c>
      <c r="I86" s="6">
        <f t="shared" si="5"/>
        <v>0.24000000000000005</v>
      </c>
    </row>
    <row r="87" spans="1:9">
      <c r="A87" s="5" t="s">
        <v>122</v>
      </c>
      <c r="B87" s="10">
        <v>-9941198</v>
      </c>
      <c r="C87" s="10">
        <v>-14473696</v>
      </c>
      <c r="D87" s="10">
        <v>-19054022</v>
      </c>
      <c r="E87" s="7">
        <v>-0.27</v>
      </c>
      <c r="F87" s="7">
        <v>-0.42</v>
      </c>
      <c r="G87" s="7">
        <v>-0.49</v>
      </c>
      <c r="H87" s="8">
        <f t="shared" si="4"/>
        <v>0.31645862950278908</v>
      </c>
      <c r="I87" s="6">
        <f t="shared" si="5"/>
        <v>-7.0000000000000007E-2</v>
      </c>
    </row>
    <row r="88" spans="1:9">
      <c r="A88" s="5" t="s">
        <v>20</v>
      </c>
      <c r="B88" s="10">
        <v>-19455268</v>
      </c>
      <c r="C88" s="10">
        <v>-27432191</v>
      </c>
      <c r="D88" s="10">
        <v>-23608526</v>
      </c>
      <c r="E88" s="7">
        <v>-0.53</v>
      </c>
      <c r="F88" s="7">
        <v>-0.8</v>
      </c>
      <c r="G88" s="7">
        <v>-0.61</v>
      </c>
      <c r="H88" s="8">
        <f t="shared" si="4"/>
        <v>-0.13938605924696282</v>
      </c>
      <c r="I88" s="6">
        <f t="shared" si="5"/>
        <v>0.19000000000000006</v>
      </c>
    </row>
    <row r="89" spans="1:9">
      <c r="A89" s="5" t="s">
        <v>22</v>
      </c>
      <c r="B89" s="10">
        <v>-27549178</v>
      </c>
      <c r="C89" s="10">
        <v>-30787166</v>
      </c>
      <c r="D89" s="10">
        <v>-30508372</v>
      </c>
      <c r="E89" s="7">
        <v>-0.75</v>
      </c>
      <c r="F89" s="7">
        <v>-0.89</v>
      </c>
      <c r="G89" s="7">
        <v>-0.78</v>
      </c>
      <c r="H89" s="8">
        <f t="shared" si="4"/>
        <v>-9.0555265788348303E-3</v>
      </c>
      <c r="I89" s="6">
        <f t="shared" si="5"/>
        <v>0.10999999999999999</v>
      </c>
    </row>
    <row r="90" spans="1:9">
      <c r="A90" s="5" t="s">
        <v>127</v>
      </c>
      <c r="B90" s="10">
        <v>-19663806</v>
      </c>
      <c r="C90" s="10">
        <v>-24370359</v>
      </c>
      <c r="D90" s="10">
        <v>-31569594</v>
      </c>
      <c r="E90" s="7">
        <v>-0.54</v>
      </c>
      <c r="F90" s="7">
        <v>-0.71</v>
      </c>
      <c r="G90" s="7">
        <v>-0.81</v>
      </c>
      <c r="H90" s="8">
        <f t="shared" si="4"/>
        <v>0.29540947673360085</v>
      </c>
      <c r="I90" s="6">
        <f t="shared" si="5"/>
        <v>-0.10000000000000009</v>
      </c>
    </row>
    <row r="91" spans="1:9">
      <c r="A91" s="5" t="s">
        <v>129</v>
      </c>
      <c r="B91" s="10">
        <v>-35258344</v>
      </c>
      <c r="C91" s="10">
        <v>-32029663</v>
      </c>
      <c r="D91" s="10">
        <v>-31817143</v>
      </c>
      <c r="E91" s="7">
        <v>-0.96</v>
      </c>
      <c r="F91" s="7">
        <v>-0.93</v>
      </c>
      <c r="G91" s="7">
        <v>-0.82</v>
      </c>
      <c r="H91" s="8">
        <f t="shared" si="4"/>
        <v>-6.6350994701380407E-3</v>
      </c>
      <c r="I91" s="6">
        <f t="shared" si="5"/>
        <v>0.1100000000000001</v>
      </c>
    </row>
    <row r="92" spans="1:9" ht="47.25">
      <c r="A92" s="5" t="s">
        <v>124</v>
      </c>
      <c r="B92" s="10">
        <v>-13698362</v>
      </c>
      <c r="C92" s="10">
        <v>-18826042</v>
      </c>
      <c r="D92" s="10">
        <v>-35476801</v>
      </c>
      <c r="E92" s="7">
        <v>-0.37</v>
      </c>
      <c r="F92" s="7">
        <v>-0.55000000000000004</v>
      </c>
      <c r="G92" s="7">
        <v>-0.91</v>
      </c>
      <c r="H92" s="8">
        <f t="shared" si="4"/>
        <v>0.88445351391439586</v>
      </c>
      <c r="I92" s="6">
        <f t="shared" si="5"/>
        <v>-0.36</v>
      </c>
    </row>
    <row r="93" spans="1:9" ht="31.5">
      <c r="A93" s="5" t="s">
        <v>131</v>
      </c>
      <c r="B93" s="10">
        <v>-44077116</v>
      </c>
      <c r="C93" s="10">
        <v>-45470812</v>
      </c>
      <c r="D93" s="10">
        <v>-40122350</v>
      </c>
      <c r="E93" s="7">
        <v>-1.2</v>
      </c>
      <c r="F93" s="7">
        <v>-1.32</v>
      </c>
      <c r="G93" s="7">
        <v>-1.03</v>
      </c>
      <c r="H93" s="8">
        <f t="shared" si="4"/>
        <v>-0.1176240705796061</v>
      </c>
      <c r="I93" s="6">
        <f t="shared" si="5"/>
        <v>0.29000000000000004</v>
      </c>
    </row>
    <row r="94" spans="1:9" ht="31.5">
      <c r="A94" s="5" t="s">
        <v>120</v>
      </c>
      <c r="B94" s="10">
        <v>-8460410</v>
      </c>
      <c r="C94" s="9">
        <v>1270056</v>
      </c>
      <c r="D94" s="10">
        <v>-40725978</v>
      </c>
      <c r="E94" s="7">
        <v>-0.23</v>
      </c>
      <c r="F94" s="6">
        <v>0.04</v>
      </c>
      <c r="G94" s="7">
        <v>-1.05</v>
      </c>
      <c r="H94" s="8">
        <f t="shared" si="4"/>
        <v>-33.066285266161493</v>
      </c>
      <c r="I94" s="6">
        <f t="shared" si="5"/>
        <v>-1.0900000000000001</v>
      </c>
    </row>
    <row r="95" spans="1:9">
      <c r="A95" s="5" t="s">
        <v>130</v>
      </c>
      <c r="B95" s="10">
        <v>-38762879</v>
      </c>
      <c r="C95" s="10">
        <v>-32903215</v>
      </c>
      <c r="D95" s="10">
        <v>-42008938</v>
      </c>
      <c r="E95" s="7">
        <v>-1.06</v>
      </c>
      <c r="F95" s="7">
        <v>-0.96</v>
      </c>
      <c r="G95" s="7">
        <v>-1.08</v>
      </c>
      <c r="H95" s="8">
        <f t="shared" si="4"/>
        <v>0.27674265265567516</v>
      </c>
      <c r="I95" s="6">
        <f t="shared" si="5"/>
        <v>-0.12000000000000011</v>
      </c>
    </row>
    <row r="96" spans="1:9" ht="31.5">
      <c r="A96" s="5" t="s">
        <v>128</v>
      </c>
      <c r="B96" s="10">
        <v>-32596272</v>
      </c>
      <c r="C96" s="10">
        <v>-32353382</v>
      </c>
      <c r="D96" s="10">
        <v>-43049055</v>
      </c>
      <c r="E96" s="7">
        <v>-0.89</v>
      </c>
      <c r="F96" s="7">
        <v>-0.94</v>
      </c>
      <c r="G96" s="7">
        <v>-1.1100000000000001</v>
      </c>
      <c r="H96" s="8">
        <f t="shared" si="4"/>
        <v>0.33058902466518031</v>
      </c>
      <c r="I96" s="6">
        <f t="shared" si="5"/>
        <v>-0.17000000000000015</v>
      </c>
    </row>
    <row r="97" spans="1:9">
      <c r="A97" s="5" t="s">
        <v>25</v>
      </c>
      <c r="B97" s="10">
        <v>-35196873</v>
      </c>
      <c r="C97" s="10">
        <v>-38510849</v>
      </c>
      <c r="D97" s="10">
        <v>-43663350</v>
      </c>
      <c r="E97" s="7">
        <v>-0.96</v>
      </c>
      <c r="F97" s="7">
        <v>-1.1200000000000001</v>
      </c>
      <c r="G97" s="7">
        <v>-1.1200000000000001</v>
      </c>
      <c r="H97" s="8">
        <f t="shared" si="4"/>
        <v>0.13379349284145878</v>
      </c>
      <c r="I97" s="6">
        <f t="shared" si="5"/>
        <v>0</v>
      </c>
    </row>
    <row r="98" spans="1:9">
      <c r="A98" s="5" t="s">
        <v>24</v>
      </c>
      <c r="B98" s="10">
        <v>-33375900</v>
      </c>
      <c r="C98" s="10">
        <v>-64831372</v>
      </c>
      <c r="D98" s="10">
        <v>-56062954</v>
      </c>
      <c r="E98" s="7">
        <v>-0.91</v>
      </c>
      <c r="F98" s="7">
        <v>-1.88</v>
      </c>
      <c r="G98" s="7">
        <v>-1.44</v>
      </c>
      <c r="H98" s="8">
        <f t="shared" si="4"/>
        <v>-0.13524961341246949</v>
      </c>
      <c r="I98" s="6">
        <f t="shared" si="5"/>
        <v>0.43999999999999995</v>
      </c>
    </row>
    <row r="99" spans="1:9">
      <c r="A99" s="5" t="s">
        <v>135</v>
      </c>
      <c r="B99" s="10">
        <v>-67632472</v>
      </c>
      <c r="C99" s="10">
        <v>-54850667</v>
      </c>
      <c r="D99" s="10">
        <v>-60349904</v>
      </c>
      <c r="E99" s="7">
        <v>-1.84</v>
      </c>
      <c r="F99" s="7">
        <v>-1.59</v>
      </c>
      <c r="G99" s="7">
        <v>-1.55</v>
      </c>
      <c r="H99" s="8">
        <f t="shared" si="4"/>
        <v>0.10025834325770369</v>
      </c>
      <c r="I99" s="6">
        <f t="shared" si="5"/>
        <v>4.0000000000000036E-2</v>
      </c>
    </row>
    <row r="100" spans="1:9">
      <c r="A100" s="5" t="s">
        <v>28</v>
      </c>
      <c r="B100" s="10">
        <v>-66374285</v>
      </c>
      <c r="C100" s="10">
        <v>-56976824</v>
      </c>
      <c r="D100" s="10">
        <v>-68020780</v>
      </c>
      <c r="E100" s="7">
        <v>-1.81</v>
      </c>
      <c r="F100" s="7">
        <v>-1.66</v>
      </c>
      <c r="G100" s="7">
        <v>-1.75</v>
      </c>
      <c r="H100" s="8">
        <f t="shared" si="4"/>
        <v>0.19383242561923072</v>
      </c>
      <c r="I100" s="6">
        <f t="shared" si="5"/>
        <v>-9.000000000000008E-2</v>
      </c>
    </row>
    <row r="101" spans="1:9" ht="31.5">
      <c r="A101" s="5" t="s">
        <v>132</v>
      </c>
      <c r="B101" s="10">
        <v>-46187501</v>
      </c>
      <c r="C101" s="10">
        <v>-58254770</v>
      </c>
      <c r="D101" s="10">
        <v>-68425883</v>
      </c>
      <c r="E101" s="7">
        <v>-1.26</v>
      </c>
      <c r="F101" s="7">
        <v>-1.69</v>
      </c>
      <c r="G101" s="7">
        <v>-1.76</v>
      </c>
      <c r="H101" s="8">
        <f t="shared" si="4"/>
        <v>0.17459708449625669</v>
      </c>
      <c r="I101" s="6">
        <f t="shared" si="5"/>
        <v>-7.0000000000000062E-2</v>
      </c>
    </row>
    <row r="102" spans="1:9">
      <c r="A102" s="5" t="s">
        <v>137</v>
      </c>
      <c r="B102" s="10">
        <v>-79487213</v>
      </c>
      <c r="C102" s="10">
        <v>-74799305</v>
      </c>
      <c r="D102" s="10">
        <v>-74920716</v>
      </c>
      <c r="E102" s="7">
        <v>-2.17</v>
      </c>
      <c r="F102" s="7">
        <v>-2.17</v>
      </c>
      <c r="G102" s="7">
        <v>-1.92</v>
      </c>
      <c r="H102" s="8">
        <f t="shared" si="4"/>
        <v>1.6231567927001461E-3</v>
      </c>
      <c r="I102" s="6">
        <f t="shared" si="5"/>
        <v>0.25</v>
      </c>
    </row>
    <row r="103" spans="1:9" ht="31.5">
      <c r="A103" s="5" t="s">
        <v>136</v>
      </c>
      <c r="B103" s="10">
        <v>-76862219</v>
      </c>
      <c r="C103" s="10">
        <v>-76751815</v>
      </c>
      <c r="D103" s="10">
        <v>-81614103</v>
      </c>
      <c r="E103" s="7">
        <v>-2.1</v>
      </c>
      <c r="F103" s="7">
        <v>-2.23</v>
      </c>
      <c r="G103" s="7">
        <v>-2.09</v>
      </c>
      <c r="H103" s="8">
        <f t="shared" ref="H103:H121" si="6">(D103-C103)/C103</f>
        <v>6.3350788512297723E-2</v>
      </c>
      <c r="I103" s="6">
        <f t="shared" si="5"/>
        <v>0.14000000000000012</v>
      </c>
    </row>
    <row r="104" spans="1:9">
      <c r="A104" s="5" t="s">
        <v>134</v>
      </c>
      <c r="B104" s="10">
        <v>-57996603</v>
      </c>
      <c r="C104" s="10">
        <v>-75469536</v>
      </c>
      <c r="D104" s="10">
        <v>-100602872</v>
      </c>
      <c r="E104" s="7">
        <v>-1.58</v>
      </c>
      <c r="F104" s="7">
        <v>-2.19</v>
      </c>
      <c r="G104" s="7">
        <v>-2.58</v>
      </c>
      <c r="H104" s="8">
        <f t="shared" si="6"/>
        <v>0.33302624253579616</v>
      </c>
      <c r="I104" s="6">
        <f t="shared" si="5"/>
        <v>-0.39000000000000012</v>
      </c>
    </row>
    <row r="105" spans="1:9" ht="31.5">
      <c r="A105" s="5" t="s">
        <v>29</v>
      </c>
      <c r="B105" s="10">
        <v>-91180971</v>
      </c>
      <c r="C105" s="10">
        <v>-102780512</v>
      </c>
      <c r="D105" s="10">
        <v>-100708401</v>
      </c>
      <c r="E105" s="7">
        <v>-2.4900000000000002</v>
      </c>
      <c r="F105" s="7">
        <v>-2.99</v>
      </c>
      <c r="G105" s="7">
        <v>-2.58</v>
      </c>
      <c r="H105" s="8">
        <f t="shared" si="6"/>
        <v>-2.0160543664152986E-2</v>
      </c>
      <c r="I105" s="6">
        <f t="shared" si="5"/>
        <v>0.41000000000000014</v>
      </c>
    </row>
    <row r="106" spans="1:9">
      <c r="A106" s="5" t="s">
        <v>125</v>
      </c>
      <c r="B106" s="10">
        <v>-14923059</v>
      </c>
      <c r="C106" s="10">
        <v>-83341829</v>
      </c>
      <c r="D106" s="10">
        <v>-105940266</v>
      </c>
      <c r="E106" s="7">
        <v>-0.41</v>
      </c>
      <c r="F106" s="7">
        <v>-2.42</v>
      </c>
      <c r="G106" s="7">
        <v>-2.72</v>
      </c>
      <c r="H106" s="8">
        <f t="shared" si="6"/>
        <v>0.27115360043274306</v>
      </c>
      <c r="I106" s="6">
        <f t="shared" ref="I106:I121" si="7">G106-F106</f>
        <v>-0.30000000000000027</v>
      </c>
    </row>
    <row r="107" spans="1:9" ht="31.5">
      <c r="A107" s="5" t="s">
        <v>138</v>
      </c>
      <c r="B107" s="10">
        <v>-114714735</v>
      </c>
      <c r="C107" s="10">
        <v>-118092595</v>
      </c>
      <c r="D107" s="10">
        <v>-107738118</v>
      </c>
      <c r="E107" s="7">
        <v>-3.13</v>
      </c>
      <c r="F107" s="7">
        <v>-3.43</v>
      </c>
      <c r="G107" s="7">
        <v>-2.76</v>
      </c>
      <c r="H107" s="8">
        <f t="shared" si="6"/>
        <v>-8.7681001505640552E-2</v>
      </c>
      <c r="I107" s="6">
        <f t="shared" si="7"/>
        <v>0.67000000000000037</v>
      </c>
    </row>
    <row r="108" spans="1:9" ht="31.5">
      <c r="A108" s="5" t="s">
        <v>30</v>
      </c>
      <c r="B108" s="10">
        <v>-92690156</v>
      </c>
      <c r="C108" s="10">
        <v>-111266787</v>
      </c>
      <c r="D108" s="10">
        <v>-117349908</v>
      </c>
      <c r="E108" s="7">
        <v>-2.5299999999999998</v>
      </c>
      <c r="F108" s="7">
        <v>-3.23</v>
      </c>
      <c r="G108" s="7">
        <v>-3.01</v>
      </c>
      <c r="H108" s="8">
        <f t="shared" si="6"/>
        <v>5.4671489705189383E-2</v>
      </c>
      <c r="I108" s="6">
        <f t="shared" si="7"/>
        <v>0.2200000000000002</v>
      </c>
    </row>
    <row r="109" spans="1:9">
      <c r="A109" s="5" t="s">
        <v>139</v>
      </c>
      <c r="B109" s="10">
        <v>-132877635</v>
      </c>
      <c r="C109" s="10">
        <v>-116737506</v>
      </c>
      <c r="D109" s="10">
        <v>-117367661</v>
      </c>
      <c r="E109" s="7">
        <v>-3.62</v>
      </c>
      <c r="F109" s="7">
        <v>-3.39</v>
      </c>
      <c r="G109" s="7">
        <v>-3.01</v>
      </c>
      <c r="H109" s="8">
        <f t="shared" si="6"/>
        <v>5.3980509057645967E-3</v>
      </c>
      <c r="I109" s="6">
        <f t="shared" si="7"/>
        <v>0.38000000000000034</v>
      </c>
    </row>
    <row r="110" spans="1:9" ht="31.5">
      <c r="A110" s="5" t="s">
        <v>31</v>
      </c>
      <c r="B110" s="10">
        <v>-113531847</v>
      </c>
      <c r="C110" s="10">
        <v>-135864011</v>
      </c>
      <c r="D110" s="10">
        <v>-139939744</v>
      </c>
      <c r="E110" s="7">
        <v>-3.1</v>
      </c>
      <c r="F110" s="7">
        <v>-3.95</v>
      </c>
      <c r="G110" s="7">
        <v>-3.59</v>
      </c>
      <c r="H110" s="8">
        <f t="shared" si="6"/>
        <v>2.9998621194835769E-2</v>
      </c>
      <c r="I110" s="6">
        <f t="shared" si="7"/>
        <v>0.36000000000000032</v>
      </c>
    </row>
    <row r="111" spans="1:9" ht="47.25">
      <c r="A111" s="5" t="s">
        <v>32</v>
      </c>
      <c r="B111" s="10">
        <v>-183286014</v>
      </c>
      <c r="C111" s="10">
        <v>-196551297</v>
      </c>
      <c r="D111" s="10">
        <v>-209188012</v>
      </c>
      <c r="E111" s="7">
        <v>-5</v>
      </c>
      <c r="F111" s="7">
        <v>-5.71</v>
      </c>
      <c r="G111" s="7">
        <v>-5.37</v>
      </c>
      <c r="H111" s="8">
        <f t="shared" si="6"/>
        <v>6.4292198489028535E-2</v>
      </c>
      <c r="I111" s="6">
        <f t="shared" si="7"/>
        <v>0.33999999999999986</v>
      </c>
    </row>
    <row r="112" spans="1:9">
      <c r="A112" s="5" t="s">
        <v>33</v>
      </c>
      <c r="B112" s="10">
        <v>-195046071</v>
      </c>
      <c r="C112" s="10">
        <v>-213220774</v>
      </c>
      <c r="D112" s="10">
        <v>-251580494</v>
      </c>
      <c r="E112" s="7">
        <v>-5.32</v>
      </c>
      <c r="F112" s="7">
        <v>-6.19</v>
      </c>
      <c r="G112" s="7">
        <v>-6.46</v>
      </c>
      <c r="H112" s="8">
        <f t="shared" si="6"/>
        <v>0.17990610989902889</v>
      </c>
      <c r="I112" s="6">
        <f t="shared" si="7"/>
        <v>-0.26999999999999957</v>
      </c>
    </row>
    <row r="113" spans="1:9">
      <c r="A113" s="5" t="s">
        <v>140</v>
      </c>
      <c r="B113" s="10">
        <v>-297726945</v>
      </c>
      <c r="C113" s="10">
        <v>-286879329</v>
      </c>
      <c r="D113" s="10">
        <v>-290941399</v>
      </c>
      <c r="E113" s="7">
        <v>-8.1199999999999992</v>
      </c>
      <c r="F113" s="7">
        <v>-8.33</v>
      </c>
      <c r="G113" s="7">
        <v>-7.47</v>
      </c>
      <c r="H113" s="8">
        <f t="shared" si="6"/>
        <v>1.4159507463153611E-2</v>
      </c>
      <c r="I113" s="6">
        <f t="shared" si="7"/>
        <v>0.86000000000000032</v>
      </c>
    </row>
    <row r="114" spans="1:9">
      <c r="A114" s="5" t="s">
        <v>141</v>
      </c>
      <c r="B114" s="10">
        <v>-318281721</v>
      </c>
      <c r="C114" s="10">
        <v>-306717022</v>
      </c>
      <c r="D114" s="10">
        <v>-306295971</v>
      </c>
      <c r="E114" s="7">
        <v>-8.68</v>
      </c>
      <c r="F114" s="7">
        <v>-8.91</v>
      </c>
      <c r="G114" s="7">
        <v>-7.86</v>
      </c>
      <c r="H114" s="8">
        <f t="shared" si="6"/>
        <v>-1.3727669799819587E-3</v>
      </c>
      <c r="I114" s="6">
        <f t="shared" si="7"/>
        <v>1.0499999999999998</v>
      </c>
    </row>
    <row r="115" spans="1:9" ht="31.5">
      <c r="A115" s="5" t="s">
        <v>34</v>
      </c>
      <c r="B115" s="10">
        <v>-361995575</v>
      </c>
      <c r="C115" s="10">
        <v>-337217844</v>
      </c>
      <c r="D115" s="10">
        <v>-340318385</v>
      </c>
      <c r="E115" s="7">
        <v>-9.8699999999999992</v>
      </c>
      <c r="F115" s="7">
        <v>-9.7899999999999991</v>
      </c>
      <c r="G115" s="7">
        <v>-8.73</v>
      </c>
      <c r="H115" s="8">
        <f t="shared" si="6"/>
        <v>9.1944748926157064E-3</v>
      </c>
      <c r="I115" s="6">
        <f t="shared" si="7"/>
        <v>1.0599999999999987</v>
      </c>
    </row>
    <row r="116" spans="1:9">
      <c r="A116" s="5" t="s">
        <v>36</v>
      </c>
      <c r="B116" s="10">
        <v>-386211422</v>
      </c>
      <c r="C116" s="10">
        <v>-344737227</v>
      </c>
      <c r="D116" s="10">
        <v>-358919525</v>
      </c>
      <c r="E116" s="7">
        <v>-10.53</v>
      </c>
      <c r="F116" s="7">
        <v>-10.01</v>
      </c>
      <c r="G116" s="7">
        <v>-9.2100000000000009</v>
      </c>
      <c r="H116" s="8">
        <f t="shared" si="6"/>
        <v>4.1139444449960726E-2</v>
      </c>
      <c r="I116" s="6">
        <f t="shared" si="7"/>
        <v>0.79999999999999893</v>
      </c>
    </row>
    <row r="117" spans="1:9" ht="31.5">
      <c r="A117" s="5" t="s">
        <v>35</v>
      </c>
      <c r="B117" s="10">
        <v>-374999727</v>
      </c>
      <c r="C117" s="10">
        <v>-391504950</v>
      </c>
      <c r="D117" s="10">
        <v>-397946483</v>
      </c>
      <c r="E117" s="7">
        <v>-10.220000000000001</v>
      </c>
      <c r="F117" s="7">
        <v>-11.37</v>
      </c>
      <c r="G117" s="7">
        <v>-10.210000000000001</v>
      </c>
      <c r="H117" s="8">
        <f t="shared" si="6"/>
        <v>1.6453260680356661E-2</v>
      </c>
      <c r="I117" s="6">
        <f t="shared" si="7"/>
        <v>1.1599999999999984</v>
      </c>
    </row>
    <row r="118" spans="1:9" ht="31.5">
      <c r="A118" s="15" t="s">
        <v>37</v>
      </c>
      <c r="B118" s="16">
        <v>-1047596012</v>
      </c>
      <c r="C118" s="16">
        <v>-982085751</v>
      </c>
      <c r="D118" s="16">
        <v>-922247410</v>
      </c>
      <c r="E118" s="17">
        <v>-28.56</v>
      </c>
      <c r="F118" s="17">
        <v>-28.52</v>
      </c>
      <c r="G118" s="17">
        <v>-23.66</v>
      </c>
      <c r="H118" s="8">
        <f t="shared" si="6"/>
        <v>-6.092985356835709E-2</v>
      </c>
      <c r="I118" s="6">
        <f t="shared" si="7"/>
        <v>4.8599999999999994</v>
      </c>
    </row>
    <row r="119" spans="1:9" ht="31.5">
      <c r="A119" s="5" t="s">
        <v>143</v>
      </c>
      <c r="B119" s="10">
        <v>-1568257621</v>
      </c>
      <c r="C119" s="10">
        <v>-1454403306</v>
      </c>
      <c r="D119" s="10">
        <v>-1494978873</v>
      </c>
      <c r="E119" s="7">
        <v>-42.76</v>
      </c>
      <c r="F119" s="7">
        <v>-42.24</v>
      </c>
      <c r="G119" s="7">
        <v>-38.36</v>
      </c>
      <c r="H119" s="8">
        <f t="shared" si="6"/>
        <v>2.7898428745733339E-2</v>
      </c>
      <c r="I119" s="6">
        <f t="shared" si="7"/>
        <v>3.8800000000000026</v>
      </c>
    </row>
    <row r="120" spans="1:9">
      <c r="A120" s="5" t="s">
        <v>142</v>
      </c>
      <c r="B120" s="10">
        <v>-1441910820</v>
      </c>
      <c r="C120" s="10">
        <v>-1519745230</v>
      </c>
      <c r="D120" s="10">
        <v>-1691669161</v>
      </c>
      <c r="E120" s="7">
        <v>-39.31</v>
      </c>
      <c r="F120" s="7">
        <v>-44.13</v>
      </c>
      <c r="G120" s="7">
        <v>-43.41</v>
      </c>
      <c r="H120" s="8">
        <f t="shared" si="6"/>
        <v>0.1131268107352441</v>
      </c>
      <c r="I120" s="6">
        <f t="shared" si="7"/>
        <v>0.72000000000000597</v>
      </c>
    </row>
    <row r="121" spans="1:9" ht="31.5">
      <c r="A121" s="5" t="s">
        <v>38</v>
      </c>
      <c r="B121" s="10">
        <v>-1977573000</v>
      </c>
      <c r="C121" s="10">
        <v>-1847678000</v>
      </c>
      <c r="D121" s="10">
        <v>-1863715000</v>
      </c>
      <c r="E121" s="7">
        <v>-53.92</v>
      </c>
      <c r="F121" s="7">
        <v>-53.66</v>
      </c>
      <c r="G121" s="7">
        <v>-47.82</v>
      </c>
      <c r="H121" s="8">
        <f t="shared" si="6"/>
        <v>8.6795426475825329E-3</v>
      </c>
      <c r="I121" s="6">
        <f t="shared" si="7"/>
        <v>5.8399999999999963</v>
      </c>
    </row>
  </sheetData>
  <sortState xmlns:xlrd2="http://schemas.microsoft.com/office/spreadsheetml/2017/richdata2" ref="A6:I126">
    <sortCondition descending="1" ref="D7"/>
  </sortState>
  <mergeCells count="3">
    <mergeCell ref="B5:D5"/>
    <mergeCell ref="E5:G5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C28" sqref="C28"/>
    </sheetView>
  </sheetViews>
  <sheetFormatPr baseColWidth="10" defaultRowHeight="15.75"/>
  <cols>
    <col min="1" max="1" width="15" customWidth="1"/>
    <col min="2" max="2" width="16.25" customWidth="1"/>
    <col min="3" max="3" width="17.25" customWidth="1"/>
    <col min="4" max="4" width="16.75" customWidth="1"/>
    <col min="5" max="9" width="15" customWidth="1"/>
  </cols>
  <sheetData>
    <row r="1" spans="1:9" ht="21">
      <c r="A1" s="1" t="s">
        <v>0</v>
      </c>
    </row>
    <row r="2" spans="1:9" ht="18.75">
      <c r="A2" s="2" t="s">
        <v>1</v>
      </c>
    </row>
    <row r="3" spans="1:9" ht="18.75">
      <c r="A3" s="2" t="s">
        <v>2</v>
      </c>
    </row>
    <row r="5" spans="1:9" ht="21">
      <c r="A5" s="3" t="s">
        <v>3</v>
      </c>
      <c r="B5" s="38" t="s">
        <v>4</v>
      </c>
      <c r="C5" s="39" t="s">
        <v>5</v>
      </c>
      <c r="D5" s="39" t="s">
        <v>5</v>
      </c>
      <c r="E5" s="38" t="s">
        <v>6</v>
      </c>
      <c r="F5" s="39" t="s">
        <v>5</v>
      </c>
      <c r="G5" s="39" t="s">
        <v>5</v>
      </c>
      <c r="H5" s="38" t="s">
        <v>7</v>
      </c>
      <c r="I5" s="39" t="s">
        <v>5</v>
      </c>
    </row>
    <row r="6" spans="1:9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  <c r="I6" s="3" t="s">
        <v>39</v>
      </c>
    </row>
    <row r="7" spans="1:9">
      <c r="A7" s="5" t="s">
        <v>11</v>
      </c>
      <c r="B7" s="9">
        <v>3658171663</v>
      </c>
      <c r="C7" s="9">
        <v>3788139346</v>
      </c>
      <c r="D7" s="9">
        <v>4235881605</v>
      </c>
      <c r="E7" s="6">
        <v>100</v>
      </c>
      <c r="F7" s="6">
        <v>100</v>
      </c>
      <c r="G7" s="6">
        <v>100</v>
      </c>
      <c r="H7" s="8">
        <f t="shared" ref="H7:H34" si="0">(D7-C7)/C7</f>
        <v>0.11819582599905763</v>
      </c>
      <c r="I7" s="6">
        <f t="shared" ref="I7:I34" si="1">G7-F7</f>
        <v>0</v>
      </c>
    </row>
    <row r="8" spans="1:9">
      <c r="A8" s="5" t="s">
        <v>12</v>
      </c>
      <c r="B8" s="9">
        <v>8308869458</v>
      </c>
      <c r="C8" s="9">
        <v>8381681404</v>
      </c>
      <c r="D8" s="9">
        <v>8820748153</v>
      </c>
      <c r="E8" s="6">
        <v>227.13</v>
      </c>
      <c r="F8" s="6">
        <v>221.26</v>
      </c>
      <c r="G8" s="6">
        <v>208.24</v>
      </c>
      <c r="H8" s="8">
        <f t="shared" si="0"/>
        <v>5.2384089520566078E-2</v>
      </c>
      <c r="I8" s="6">
        <f t="shared" si="1"/>
        <v>-13.019999999999982</v>
      </c>
    </row>
    <row r="9" spans="1:9">
      <c r="A9" s="5" t="s">
        <v>13</v>
      </c>
      <c r="B9" s="9">
        <v>194263171</v>
      </c>
      <c r="C9" s="9">
        <v>147321640</v>
      </c>
      <c r="D9" s="9">
        <v>187952822</v>
      </c>
      <c r="E9" s="6">
        <v>5.31</v>
      </c>
      <c r="F9" s="6">
        <v>3.89</v>
      </c>
      <c r="G9" s="6">
        <v>4.4400000000000004</v>
      </c>
      <c r="H9" s="8">
        <f t="shared" si="0"/>
        <v>0.27579914261068506</v>
      </c>
      <c r="I9" s="6">
        <f t="shared" si="1"/>
        <v>0.55000000000000027</v>
      </c>
    </row>
    <row r="10" spans="1:9">
      <c r="A10" s="5" t="s">
        <v>15</v>
      </c>
      <c r="B10" s="9">
        <v>115584409</v>
      </c>
      <c r="C10" s="9">
        <v>112430846</v>
      </c>
      <c r="D10" s="9">
        <v>131051725</v>
      </c>
      <c r="E10" s="6">
        <v>3.16</v>
      </c>
      <c r="F10" s="6">
        <v>2.97</v>
      </c>
      <c r="G10" s="6">
        <v>3.09</v>
      </c>
      <c r="H10" s="8">
        <f t="shared" si="0"/>
        <v>0.16562073187637491</v>
      </c>
      <c r="I10" s="6">
        <f t="shared" si="1"/>
        <v>0.11999999999999966</v>
      </c>
    </row>
    <row r="11" spans="1:9" ht="31.5">
      <c r="A11" s="5" t="s">
        <v>16</v>
      </c>
      <c r="B11" s="9">
        <v>101226591</v>
      </c>
      <c r="C11" s="9">
        <v>93296709</v>
      </c>
      <c r="D11" s="9">
        <v>129205604</v>
      </c>
      <c r="E11" s="6">
        <v>2.77</v>
      </c>
      <c r="F11" s="6">
        <v>2.46</v>
      </c>
      <c r="G11" s="6">
        <v>3.05</v>
      </c>
      <c r="H11" s="8">
        <f t="shared" si="0"/>
        <v>0.38488919260806936</v>
      </c>
      <c r="I11" s="6">
        <f t="shared" si="1"/>
        <v>0.58999999999999986</v>
      </c>
    </row>
    <row r="12" spans="1:9">
      <c r="A12" s="5" t="s">
        <v>14</v>
      </c>
      <c r="B12" s="9">
        <v>117677691</v>
      </c>
      <c r="C12" s="9">
        <v>110572386</v>
      </c>
      <c r="D12" s="9">
        <v>123749269</v>
      </c>
      <c r="E12" s="6">
        <v>3.22</v>
      </c>
      <c r="F12" s="6">
        <v>2.92</v>
      </c>
      <c r="G12" s="6">
        <v>2.92</v>
      </c>
      <c r="H12" s="8">
        <f t="shared" si="0"/>
        <v>0.11916974460513134</v>
      </c>
      <c r="I12" s="6">
        <f t="shared" si="1"/>
        <v>0</v>
      </c>
    </row>
    <row r="13" spans="1:9">
      <c r="A13" s="5" t="s">
        <v>17</v>
      </c>
      <c r="B13" s="10">
        <v>-4388990</v>
      </c>
      <c r="C13" s="10">
        <v>-4465511</v>
      </c>
      <c r="D13" s="10">
        <v>-4692267</v>
      </c>
      <c r="E13" s="7">
        <v>-0.12</v>
      </c>
      <c r="F13" s="7">
        <v>-0.12</v>
      </c>
      <c r="G13" s="7">
        <v>-0.11</v>
      </c>
      <c r="H13" s="8">
        <f t="shared" si="0"/>
        <v>5.0779406880869848E-2</v>
      </c>
      <c r="I13" s="6">
        <f t="shared" si="1"/>
        <v>9.999999999999995E-3</v>
      </c>
    </row>
    <row r="14" spans="1:9">
      <c r="A14" s="5" t="s">
        <v>19</v>
      </c>
      <c r="B14" s="10">
        <v>-13675628</v>
      </c>
      <c r="C14" s="10">
        <v>-14253316</v>
      </c>
      <c r="D14" s="10">
        <v>-14244603</v>
      </c>
      <c r="E14" s="7">
        <v>-0.37</v>
      </c>
      <c r="F14" s="7">
        <v>-0.38</v>
      </c>
      <c r="G14" s="7">
        <v>-0.34</v>
      </c>
      <c r="H14" s="8">
        <f t="shared" si="0"/>
        <v>-6.1129634675888755E-4</v>
      </c>
      <c r="I14" s="6">
        <f t="shared" si="1"/>
        <v>3.999999999999998E-2</v>
      </c>
    </row>
    <row r="15" spans="1:9">
      <c r="A15" s="5" t="s">
        <v>21</v>
      </c>
      <c r="B15" s="10">
        <v>-23664817</v>
      </c>
      <c r="C15" s="10">
        <v>-23101231</v>
      </c>
      <c r="D15" s="10">
        <v>-16665255</v>
      </c>
      <c r="E15" s="7">
        <v>-0.65</v>
      </c>
      <c r="F15" s="7">
        <v>-0.61</v>
      </c>
      <c r="G15" s="7">
        <v>-0.39</v>
      </c>
      <c r="H15" s="8">
        <f t="shared" si="0"/>
        <v>-0.27859883310980266</v>
      </c>
      <c r="I15" s="6">
        <f t="shared" si="1"/>
        <v>0.21999999999999997</v>
      </c>
    </row>
    <row r="16" spans="1:9">
      <c r="A16" s="5" t="s">
        <v>20</v>
      </c>
      <c r="B16" s="10">
        <v>-19455268</v>
      </c>
      <c r="C16" s="10">
        <v>-27432191</v>
      </c>
      <c r="D16" s="10">
        <v>-23608526</v>
      </c>
      <c r="E16" s="7">
        <v>-0.53</v>
      </c>
      <c r="F16" s="7">
        <v>-0.72</v>
      </c>
      <c r="G16" s="7">
        <v>-0.56000000000000005</v>
      </c>
      <c r="H16" s="8">
        <f t="shared" si="0"/>
        <v>-0.13938605924696282</v>
      </c>
      <c r="I16" s="6">
        <f t="shared" si="1"/>
        <v>0.15999999999999992</v>
      </c>
    </row>
    <row r="17" spans="1:9">
      <c r="A17" s="5" t="s">
        <v>22</v>
      </c>
      <c r="B17" s="10">
        <v>-27549178</v>
      </c>
      <c r="C17" s="10">
        <v>-30787166</v>
      </c>
      <c r="D17" s="10">
        <v>-30508372</v>
      </c>
      <c r="E17" s="7">
        <v>-0.75</v>
      </c>
      <c r="F17" s="7">
        <v>-0.81</v>
      </c>
      <c r="G17" s="7">
        <v>-0.72</v>
      </c>
      <c r="H17" s="8">
        <f t="shared" si="0"/>
        <v>-9.0555265788348303E-3</v>
      </c>
      <c r="I17" s="6">
        <f t="shared" si="1"/>
        <v>9.000000000000008E-2</v>
      </c>
    </row>
    <row r="18" spans="1:9">
      <c r="A18" s="5" t="s">
        <v>26</v>
      </c>
      <c r="B18" s="10">
        <v>-43261620</v>
      </c>
      <c r="C18" s="10">
        <v>-44444749</v>
      </c>
      <c r="D18" s="10">
        <v>-40213692</v>
      </c>
      <c r="E18" s="7">
        <v>-1.18</v>
      </c>
      <c r="F18" s="7">
        <v>-1.17</v>
      </c>
      <c r="G18" s="7">
        <v>-0.95</v>
      </c>
      <c r="H18" s="8">
        <f t="shared" si="0"/>
        <v>-9.5198130154813113E-2</v>
      </c>
      <c r="I18" s="6">
        <f t="shared" si="1"/>
        <v>0.21999999999999997</v>
      </c>
    </row>
    <row r="19" spans="1:9">
      <c r="A19" s="5" t="s">
        <v>18</v>
      </c>
      <c r="B19" s="10">
        <v>-8460410</v>
      </c>
      <c r="C19" s="9">
        <v>1270056</v>
      </c>
      <c r="D19" s="10">
        <v>-40725978</v>
      </c>
      <c r="E19" s="7">
        <v>-0.23</v>
      </c>
      <c r="F19" s="6">
        <v>0.03</v>
      </c>
      <c r="G19" s="7">
        <v>-0.96</v>
      </c>
      <c r="H19" s="8">
        <f t="shared" si="0"/>
        <v>-33.066285266161493</v>
      </c>
      <c r="I19" s="6">
        <f t="shared" si="1"/>
        <v>-0.99</v>
      </c>
    </row>
    <row r="20" spans="1:9">
      <c r="A20" s="5" t="s">
        <v>23</v>
      </c>
      <c r="B20" s="10">
        <v>-32444716</v>
      </c>
      <c r="C20" s="10">
        <v>-32440597</v>
      </c>
      <c r="D20" s="10">
        <v>-43214594</v>
      </c>
      <c r="E20" s="7">
        <v>-0.89</v>
      </c>
      <c r="F20" s="7">
        <v>-0.86</v>
      </c>
      <c r="G20" s="7">
        <v>-1.02</v>
      </c>
      <c r="H20" s="8">
        <f t="shared" si="0"/>
        <v>0.33211463401860331</v>
      </c>
      <c r="I20" s="6">
        <f t="shared" si="1"/>
        <v>-0.16000000000000003</v>
      </c>
    </row>
    <row r="21" spans="1:9">
      <c r="A21" s="5" t="s">
        <v>25</v>
      </c>
      <c r="B21" s="10">
        <v>-35196873</v>
      </c>
      <c r="C21" s="10">
        <v>-38510849</v>
      </c>
      <c r="D21" s="10">
        <v>-43663350</v>
      </c>
      <c r="E21" s="7">
        <v>-0.96</v>
      </c>
      <c r="F21" s="7">
        <v>-1.02</v>
      </c>
      <c r="G21" s="7">
        <v>-1.03</v>
      </c>
      <c r="H21" s="8">
        <f t="shared" si="0"/>
        <v>0.13379349284145878</v>
      </c>
      <c r="I21" s="6">
        <f t="shared" si="1"/>
        <v>-1.0000000000000009E-2</v>
      </c>
    </row>
    <row r="22" spans="1:9">
      <c r="A22" s="5" t="s">
        <v>24</v>
      </c>
      <c r="B22" s="10">
        <v>-33375900</v>
      </c>
      <c r="C22" s="10">
        <v>-64831372</v>
      </c>
      <c r="D22" s="10">
        <v>-56062954</v>
      </c>
      <c r="E22" s="7">
        <v>-0.91</v>
      </c>
      <c r="F22" s="7">
        <v>-1.71</v>
      </c>
      <c r="G22" s="7">
        <v>-1.32</v>
      </c>
      <c r="H22" s="8">
        <f t="shared" si="0"/>
        <v>-0.13524961341246949</v>
      </c>
      <c r="I22" s="6">
        <f t="shared" si="1"/>
        <v>0.3899999999999999</v>
      </c>
    </row>
    <row r="23" spans="1:9">
      <c r="A23" s="5" t="s">
        <v>28</v>
      </c>
      <c r="B23" s="10">
        <v>-66374285</v>
      </c>
      <c r="C23" s="10">
        <v>-56976824</v>
      </c>
      <c r="D23" s="10">
        <v>-68020780</v>
      </c>
      <c r="E23" s="7">
        <v>-1.81</v>
      </c>
      <c r="F23" s="7">
        <v>-1.5</v>
      </c>
      <c r="G23" s="7">
        <v>-1.61</v>
      </c>
      <c r="H23" s="8">
        <f t="shared" si="0"/>
        <v>0.19383242561923072</v>
      </c>
      <c r="I23" s="6">
        <f t="shared" si="1"/>
        <v>-0.1100000000000001</v>
      </c>
    </row>
    <row r="24" spans="1:9">
      <c r="A24" s="5" t="s">
        <v>27</v>
      </c>
      <c r="B24" s="10">
        <v>-47491176</v>
      </c>
      <c r="C24" s="10">
        <v>-58282736</v>
      </c>
      <c r="D24" s="10">
        <v>-73292235</v>
      </c>
      <c r="E24" s="7">
        <v>-1.3</v>
      </c>
      <c r="F24" s="7">
        <v>-1.54</v>
      </c>
      <c r="G24" s="7">
        <v>-1.73</v>
      </c>
      <c r="H24" s="8">
        <f t="shared" si="0"/>
        <v>0.25752907344638043</v>
      </c>
      <c r="I24" s="6">
        <f t="shared" si="1"/>
        <v>-0.18999999999999995</v>
      </c>
    </row>
    <row r="25" spans="1:9" ht="31.5">
      <c r="A25" s="5" t="s">
        <v>29</v>
      </c>
      <c r="B25" s="10">
        <v>-91180971</v>
      </c>
      <c r="C25" s="10">
        <v>-102780512</v>
      </c>
      <c r="D25" s="10">
        <v>-100708401</v>
      </c>
      <c r="E25" s="7">
        <v>-2.4900000000000002</v>
      </c>
      <c r="F25" s="7">
        <v>-2.71</v>
      </c>
      <c r="G25" s="7">
        <v>-2.38</v>
      </c>
      <c r="H25" s="8">
        <f t="shared" si="0"/>
        <v>-2.0160543664152986E-2</v>
      </c>
      <c r="I25" s="6">
        <f t="shared" si="1"/>
        <v>0.33000000000000007</v>
      </c>
    </row>
    <row r="26" spans="1:9">
      <c r="A26" s="5" t="s">
        <v>30</v>
      </c>
      <c r="B26" s="10">
        <v>-92690156</v>
      </c>
      <c r="C26" s="10">
        <v>-111266787</v>
      </c>
      <c r="D26" s="10">
        <v>-117349908</v>
      </c>
      <c r="E26" s="7">
        <v>-2.5299999999999998</v>
      </c>
      <c r="F26" s="7">
        <v>-2.94</v>
      </c>
      <c r="G26" s="7">
        <v>-2.77</v>
      </c>
      <c r="H26" s="8">
        <f t="shared" si="0"/>
        <v>5.4671489705189383E-2</v>
      </c>
      <c r="I26" s="6">
        <f t="shared" si="1"/>
        <v>0.16999999999999993</v>
      </c>
    </row>
    <row r="27" spans="1:9" ht="31.5">
      <c r="A27" s="5" t="s">
        <v>31</v>
      </c>
      <c r="B27" s="10">
        <v>-113531847</v>
      </c>
      <c r="C27" s="10">
        <v>-135864011</v>
      </c>
      <c r="D27" s="10">
        <v>-139939744</v>
      </c>
      <c r="E27" s="7">
        <v>-3.1</v>
      </c>
      <c r="F27" s="7">
        <v>-3.59</v>
      </c>
      <c r="G27" s="7">
        <v>-3.3</v>
      </c>
      <c r="H27" s="8">
        <f t="shared" si="0"/>
        <v>2.9998621194835769E-2</v>
      </c>
      <c r="I27" s="6">
        <f t="shared" si="1"/>
        <v>0.29000000000000004</v>
      </c>
    </row>
    <row r="28" spans="1:9" ht="47.25">
      <c r="A28" s="5" t="s">
        <v>32</v>
      </c>
      <c r="B28" s="10">
        <v>-183286014</v>
      </c>
      <c r="C28" s="10">
        <v>-196551297</v>
      </c>
      <c r="D28" s="10">
        <v>-209188012</v>
      </c>
      <c r="E28" s="7">
        <v>-5.01</v>
      </c>
      <c r="F28" s="7">
        <v>-5.19</v>
      </c>
      <c r="G28" s="7">
        <v>-4.9400000000000004</v>
      </c>
      <c r="H28" s="8">
        <f t="shared" si="0"/>
        <v>6.4292198489028535E-2</v>
      </c>
      <c r="I28" s="6">
        <f t="shared" si="1"/>
        <v>0.25</v>
      </c>
    </row>
    <row r="29" spans="1:9">
      <c r="A29" s="5" t="s">
        <v>33</v>
      </c>
      <c r="B29" s="10">
        <v>-195046071</v>
      </c>
      <c r="C29" s="10">
        <v>-213220774</v>
      </c>
      <c r="D29" s="10">
        <v>-251580494</v>
      </c>
      <c r="E29" s="7">
        <v>-5.33</v>
      </c>
      <c r="F29" s="7">
        <v>-5.63</v>
      </c>
      <c r="G29" s="7">
        <v>-5.94</v>
      </c>
      <c r="H29" s="8">
        <f t="shared" si="0"/>
        <v>0.17990610989902889</v>
      </c>
      <c r="I29" s="6">
        <f t="shared" si="1"/>
        <v>-0.3100000000000005</v>
      </c>
    </row>
    <row r="30" spans="1:9">
      <c r="A30" s="5" t="s">
        <v>34</v>
      </c>
      <c r="B30" s="10">
        <v>-361995575</v>
      </c>
      <c r="C30" s="10">
        <v>-337217844</v>
      </c>
      <c r="D30" s="10">
        <v>-340318385</v>
      </c>
      <c r="E30" s="7">
        <v>-9.9</v>
      </c>
      <c r="F30" s="7">
        <v>-8.9</v>
      </c>
      <c r="G30" s="7">
        <v>-8.0299999999999994</v>
      </c>
      <c r="H30" s="8">
        <f t="shared" si="0"/>
        <v>9.1944748926157064E-3</v>
      </c>
      <c r="I30" s="6">
        <f t="shared" si="1"/>
        <v>0.87000000000000099</v>
      </c>
    </row>
    <row r="31" spans="1:9">
      <c r="A31" s="5" t="s">
        <v>36</v>
      </c>
      <c r="B31" s="10">
        <v>-386211422</v>
      </c>
      <c r="C31" s="10">
        <v>-344737227</v>
      </c>
      <c r="D31" s="10">
        <v>-358919525</v>
      </c>
      <c r="E31" s="7">
        <v>-10.56</v>
      </c>
      <c r="F31" s="7">
        <v>-9.1</v>
      </c>
      <c r="G31" s="7">
        <v>-8.4700000000000006</v>
      </c>
      <c r="H31" s="8">
        <f t="shared" si="0"/>
        <v>4.1139444449960726E-2</v>
      </c>
      <c r="I31" s="6">
        <f t="shared" si="1"/>
        <v>0.62999999999999901</v>
      </c>
    </row>
    <row r="32" spans="1:9" ht="31.5">
      <c r="A32" s="5" t="s">
        <v>35</v>
      </c>
      <c r="B32" s="10">
        <v>-374999727</v>
      </c>
      <c r="C32" s="10">
        <v>-391504950</v>
      </c>
      <c r="D32" s="10">
        <v>-397946483</v>
      </c>
      <c r="E32" s="7">
        <v>-10.25</v>
      </c>
      <c r="F32" s="7">
        <v>-10.34</v>
      </c>
      <c r="G32" s="7">
        <v>-9.4</v>
      </c>
      <c r="H32" s="8">
        <f t="shared" si="0"/>
        <v>1.6453260680356661E-2</v>
      </c>
      <c r="I32" s="6">
        <f t="shared" si="1"/>
        <v>0.9399999999999995</v>
      </c>
    </row>
    <row r="33" spans="1:9">
      <c r="A33" s="15" t="s">
        <v>37</v>
      </c>
      <c r="B33" s="16">
        <v>-1047596012</v>
      </c>
      <c r="C33" s="16">
        <v>-982085751</v>
      </c>
      <c r="D33" s="16">
        <v>-922247410</v>
      </c>
      <c r="E33" s="17">
        <v>-28.64</v>
      </c>
      <c r="F33" s="17">
        <v>-25.93</v>
      </c>
      <c r="G33" s="17">
        <v>-21.77</v>
      </c>
      <c r="H33" s="20">
        <f t="shared" si="0"/>
        <v>-6.092985356835709E-2</v>
      </c>
      <c r="I33" s="21">
        <f t="shared" si="1"/>
        <v>4.16</v>
      </c>
    </row>
    <row r="34" spans="1:9" ht="31.5">
      <c r="A34" s="5" t="s">
        <v>38</v>
      </c>
      <c r="B34" s="10">
        <v>-1977573000</v>
      </c>
      <c r="C34" s="10">
        <v>-1847678000</v>
      </c>
      <c r="D34" s="10">
        <v>-1863715000</v>
      </c>
      <c r="E34" s="7">
        <v>-54.06</v>
      </c>
      <c r="F34" s="7">
        <v>-48.78</v>
      </c>
      <c r="G34" s="7">
        <v>-44</v>
      </c>
      <c r="H34" s="8">
        <f t="shared" si="0"/>
        <v>8.6795426475825329E-3</v>
      </c>
      <c r="I34" s="6">
        <f t="shared" si="1"/>
        <v>4.7800000000000011</v>
      </c>
    </row>
  </sheetData>
  <sortState xmlns:xlrd2="http://schemas.microsoft.com/office/spreadsheetml/2017/richdata2" ref="A8:I34">
    <sortCondition descending="1" ref="D7"/>
  </sortState>
  <mergeCells count="3">
    <mergeCell ref="B5:D5"/>
    <mergeCell ref="E5:G5"/>
    <mergeCell ref="H5:I5"/>
  </mergeCells>
  <pageMargins left="0.7" right="0.7" top="0.75" bottom="0.75" header="0.3" footer="0.3"/>
  <ignoredErrors>
    <ignoredError sqref="A1:A7 B1:I5 B6:G6 B7:G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D31" sqref="D31"/>
    </sheetView>
  </sheetViews>
  <sheetFormatPr baseColWidth="10" defaultRowHeight="15.75"/>
  <cols>
    <col min="2" max="2" width="16.5" customWidth="1"/>
    <col min="3" max="4" width="15.875" customWidth="1"/>
    <col min="8" max="8" width="15.875" customWidth="1"/>
  </cols>
  <sheetData>
    <row r="1" spans="1:9" ht="21">
      <c r="A1" s="1" t="s">
        <v>41</v>
      </c>
    </row>
    <row r="2" spans="1:9" ht="18.75">
      <c r="A2" s="2" t="s">
        <v>1</v>
      </c>
    </row>
    <row r="3" spans="1:9" ht="18.75">
      <c r="A3" s="2" t="s">
        <v>2</v>
      </c>
    </row>
    <row r="5" spans="1:9" ht="21">
      <c r="A5" s="3" t="s">
        <v>3</v>
      </c>
      <c r="B5" s="38" t="s">
        <v>4</v>
      </c>
      <c r="C5" s="39" t="s">
        <v>5</v>
      </c>
      <c r="D5" s="39" t="s">
        <v>5</v>
      </c>
      <c r="E5" s="38" t="s">
        <v>6</v>
      </c>
      <c r="F5" s="39" t="s">
        <v>5</v>
      </c>
      <c r="G5" s="39" t="s">
        <v>5</v>
      </c>
      <c r="H5" s="38" t="s">
        <v>7</v>
      </c>
      <c r="I5" s="39" t="s">
        <v>5</v>
      </c>
    </row>
    <row r="6" spans="1:9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  <c r="I6" s="3" t="s">
        <v>39</v>
      </c>
    </row>
    <row r="7" spans="1:9">
      <c r="A7" s="5" t="s">
        <v>12</v>
      </c>
      <c r="B7" s="9">
        <v>6037628058</v>
      </c>
      <c r="C7" s="9">
        <v>6505886087</v>
      </c>
      <c r="D7" s="9">
        <v>7059124961</v>
      </c>
      <c r="E7" s="6">
        <v>485.79</v>
      </c>
      <c r="F7" s="6">
        <v>373.25</v>
      </c>
      <c r="G7" s="6">
        <v>292.37</v>
      </c>
      <c r="H7" s="8">
        <f t="shared" ref="H7:H34" si="0">(D7-C7)/C7</f>
        <v>8.5036667811549407E-2</v>
      </c>
      <c r="I7" s="6">
        <f t="shared" ref="I7:I34" si="1">G7-F7</f>
        <v>-80.88</v>
      </c>
    </row>
    <row r="8" spans="1:9">
      <c r="A8" s="5" t="s">
        <v>11</v>
      </c>
      <c r="B8" s="9">
        <v>1242861172</v>
      </c>
      <c r="C8" s="9">
        <v>1743050200</v>
      </c>
      <c r="D8" s="9">
        <v>2414485361</v>
      </c>
      <c r="E8" s="6">
        <v>100</v>
      </c>
      <c r="F8" s="6">
        <v>100</v>
      </c>
      <c r="G8" s="6">
        <v>100</v>
      </c>
      <c r="H8" s="8">
        <f t="shared" si="0"/>
        <v>0.38520701297071075</v>
      </c>
      <c r="I8" s="6">
        <f t="shared" si="1"/>
        <v>0</v>
      </c>
    </row>
    <row r="9" spans="1:9" ht="31.5">
      <c r="A9" s="5" t="s">
        <v>16</v>
      </c>
      <c r="B9" s="9">
        <v>157072876</v>
      </c>
      <c r="C9" s="9">
        <v>152773880</v>
      </c>
      <c r="D9" s="9">
        <v>197996593</v>
      </c>
      <c r="E9" s="6">
        <v>12.64</v>
      </c>
      <c r="F9" s="6">
        <v>8.77</v>
      </c>
      <c r="G9" s="6">
        <v>8.1999999999999993</v>
      </c>
      <c r="H9" s="8">
        <f t="shared" si="0"/>
        <v>0.29601076440553842</v>
      </c>
      <c r="I9" s="6">
        <f t="shared" si="1"/>
        <v>-0.57000000000000028</v>
      </c>
    </row>
    <row r="10" spans="1:9">
      <c r="A10" s="5" t="s">
        <v>15</v>
      </c>
      <c r="B10" s="9">
        <v>137825257</v>
      </c>
      <c r="C10" s="9">
        <v>124098363</v>
      </c>
      <c r="D10" s="9">
        <v>114552436</v>
      </c>
      <c r="E10" s="6">
        <v>11.09</v>
      </c>
      <c r="F10" s="6">
        <v>7.12</v>
      </c>
      <c r="G10" s="6">
        <v>4.74</v>
      </c>
      <c r="H10" s="8">
        <f t="shared" si="0"/>
        <v>-7.6922263672406385E-2</v>
      </c>
      <c r="I10" s="6">
        <f t="shared" si="1"/>
        <v>-2.38</v>
      </c>
    </row>
    <row r="11" spans="1:9">
      <c r="A11" s="5" t="s">
        <v>14</v>
      </c>
      <c r="B11" s="9">
        <v>56860511</v>
      </c>
      <c r="C11" s="9">
        <v>56168574</v>
      </c>
      <c r="D11" s="9">
        <v>70468701</v>
      </c>
      <c r="E11" s="6">
        <v>4.58</v>
      </c>
      <c r="F11" s="6">
        <v>3.22</v>
      </c>
      <c r="G11" s="6">
        <v>2.92</v>
      </c>
      <c r="H11" s="8">
        <f t="shared" si="0"/>
        <v>0.25459302206960072</v>
      </c>
      <c r="I11" s="6">
        <f t="shared" si="1"/>
        <v>-0.30000000000000027</v>
      </c>
    </row>
    <row r="12" spans="1:9">
      <c r="A12" s="5" t="s">
        <v>13</v>
      </c>
      <c r="B12" s="9">
        <v>61781024</v>
      </c>
      <c r="C12" s="9">
        <v>17573973</v>
      </c>
      <c r="D12" s="9">
        <v>52756752</v>
      </c>
      <c r="E12" s="6">
        <v>4.97</v>
      </c>
      <c r="F12" s="6">
        <v>1.01</v>
      </c>
      <c r="G12" s="6">
        <v>2.19</v>
      </c>
      <c r="H12" s="8">
        <f t="shared" si="0"/>
        <v>2.0019820788389739</v>
      </c>
      <c r="I12" s="6">
        <f t="shared" si="1"/>
        <v>1.18</v>
      </c>
    </row>
    <row r="13" spans="1:9" ht="31.5">
      <c r="A13" s="5" t="s">
        <v>17</v>
      </c>
      <c r="B13" s="10">
        <v>-4386298</v>
      </c>
      <c r="C13" s="10">
        <v>-4458390</v>
      </c>
      <c r="D13" s="10">
        <v>-4680060</v>
      </c>
      <c r="E13" s="7">
        <v>-0.35</v>
      </c>
      <c r="F13" s="7">
        <v>-0.26</v>
      </c>
      <c r="G13" s="7">
        <v>-0.19</v>
      </c>
      <c r="H13" s="8">
        <f t="shared" si="0"/>
        <v>4.971974187991629E-2</v>
      </c>
      <c r="I13" s="6">
        <f t="shared" si="1"/>
        <v>7.0000000000000007E-2</v>
      </c>
    </row>
    <row r="14" spans="1:9">
      <c r="A14" s="5" t="s">
        <v>19</v>
      </c>
      <c r="B14" s="10">
        <v>-10543839</v>
      </c>
      <c r="C14" s="10">
        <v>-10163181</v>
      </c>
      <c r="D14" s="10">
        <v>-10173956</v>
      </c>
      <c r="E14" s="7">
        <v>-0.85</v>
      </c>
      <c r="F14" s="7">
        <v>-0.57999999999999996</v>
      </c>
      <c r="G14" s="7">
        <v>-0.42</v>
      </c>
      <c r="H14" s="8">
        <f t="shared" si="0"/>
        <v>1.0601995575991415E-3</v>
      </c>
      <c r="I14" s="6">
        <f t="shared" si="1"/>
        <v>0.15999999999999998</v>
      </c>
    </row>
    <row r="15" spans="1:9">
      <c r="A15" s="5" t="s">
        <v>20</v>
      </c>
      <c r="B15" s="10">
        <v>-16485123</v>
      </c>
      <c r="C15" s="10">
        <v>-24448760</v>
      </c>
      <c r="D15" s="10">
        <v>-21292893</v>
      </c>
      <c r="E15" s="7">
        <v>-1.33</v>
      </c>
      <c r="F15" s="7">
        <v>-1.4</v>
      </c>
      <c r="G15" s="7">
        <v>-0.88</v>
      </c>
      <c r="H15" s="8">
        <f t="shared" si="0"/>
        <v>-0.12908086136065797</v>
      </c>
      <c r="I15" s="6">
        <f t="shared" si="1"/>
        <v>0.51999999999999991</v>
      </c>
    </row>
    <row r="16" spans="1:9">
      <c r="A16" s="5" t="s">
        <v>21</v>
      </c>
      <c r="B16" s="10">
        <v>-30198445</v>
      </c>
      <c r="C16" s="10">
        <v>-29781060</v>
      </c>
      <c r="D16" s="10">
        <v>-24116340</v>
      </c>
      <c r="E16" s="7">
        <v>-2.4300000000000002</v>
      </c>
      <c r="F16" s="7">
        <v>-1.71</v>
      </c>
      <c r="G16" s="7">
        <v>-1</v>
      </c>
      <c r="H16" s="8">
        <f t="shared" si="0"/>
        <v>-0.19021216840501984</v>
      </c>
      <c r="I16" s="6">
        <f t="shared" si="1"/>
        <v>0.71</v>
      </c>
    </row>
    <row r="17" spans="1:9">
      <c r="A17" s="5" t="s">
        <v>22</v>
      </c>
      <c r="B17" s="10">
        <v>-27598662</v>
      </c>
      <c r="C17" s="10">
        <v>-30784039</v>
      </c>
      <c r="D17" s="10">
        <v>-30513440</v>
      </c>
      <c r="E17" s="7">
        <v>-2.2200000000000002</v>
      </c>
      <c r="F17" s="7">
        <v>-1.77</v>
      </c>
      <c r="G17" s="7">
        <v>-1.26</v>
      </c>
      <c r="H17" s="8">
        <f t="shared" si="0"/>
        <v>-8.790237044593141E-3</v>
      </c>
      <c r="I17" s="6">
        <f t="shared" si="1"/>
        <v>0.51</v>
      </c>
    </row>
    <row r="18" spans="1:9">
      <c r="A18" s="5" t="s">
        <v>26</v>
      </c>
      <c r="B18" s="10">
        <v>-45742516</v>
      </c>
      <c r="C18" s="10">
        <v>-47065288</v>
      </c>
      <c r="D18" s="10">
        <v>-42004047</v>
      </c>
      <c r="E18" s="7">
        <v>-3.68</v>
      </c>
      <c r="F18" s="7">
        <v>-2.7</v>
      </c>
      <c r="G18" s="7">
        <v>-1.74</v>
      </c>
      <c r="H18" s="8">
        <f t="shared" si="0"/>
        <v>-0.1075365989474026</v>
      </c>
      <c r="I18" s="6">
        <f t="shared" si="1"/>
        <v>0.96000000000000019</v>
      </c>
    </row>
    <row r="19" spans="1:9">
      <c r="A19" s="5" t="s">
        <v>25</v>
      </c>
      <c r="B19" s="10">
        <v>-34213811</v>
      </c>
      <c r="C19" s="10">
        <v>-37518598</v>
      </c>
      <c r="D19" s="10">
        <v>-42450176</v>
      </c>
      <c r="E19" s="7">
        <v>-2.75</v>
      </c>
      <c r="F19" s="7">
        <v>-2.15</v>
      </c>
      <c r="G19" s="7">
        <v>-1.76</v>
      </c>
      <c r="H19" s="8">
        <f t="shared" si="0"/>
        <v>0.13144355767238425</v>
      </c>
      <c r="I19" s="6">
        <f t="shared" si="1"/>
        <v>0.3899999999999999</v>
      </c>
    </row>
    <row r="20" spans="1:9">
      <c r="A20" s="5" t="s">
        <v>23</v>
      </c>
      <c r="B20" s="10">
        <v>-32439332</v>
      </c>
      <c r="C20" s="10">
        <v>-32476203</v>
      </c>
      <c r="D20" s="10">
        <v>-43196065</v>
      </c>
      <c r="E20" s="7">
        <v>-2.61</v>
      </c>
      <c r="F20" s="7">
        <v>-1.86</v>
      </c>
      <c r="G20" s="7">
        <v>-1.79</v>
      </c>
      <c r="H20" s="8">
        <f t="shared" si="0"/>
        <v>0.33008359998242404</v>
      </c>
      <c r="I20" s="6">
        <f t="shared" si="1"/>
        <v>7.0000000000000062E-2</v>
      </c>
    </row>
    <row r="21" spans="1:9">
      <c r="A21" s="5" t="s">
        <v>18</v>
      </c>
      <c r="B21" s="10">
        <v>-80860489</v>
      </c>
      <c r="C21" s="10">
        <v>-87939404</v>
      </c>
      <c r="D21" s="10">
        <v>-52567522</v>
      </c>
      <c r="E21" s="7">
        <v>-6.51</v>
      </c>
      <c r="F21" s="7">
        <v>-5.05</v>
      </c>
      <c r="G21" s="7">
        <v>-2.1800000000000002</v>
      </c>
      <c r="H21" s="8">
        <f t="shared" si="0"/>
        <v>-0.40223017658841537</v>
      </c>
      <c r="I21" s="6">
        <f t="shared" si="1"/>
        <v>2.8699999999999997</v>
      </c>
    </row>
    <row r="22" spans="1:9">
      <c r="A22" s="5" t="s">
        <v>24</v>
      </c>
      <c r="B22" s="10">
        <v>-143548781</v>
      </c>
      <c r="C22" s="10">
        <v>-133291893</v>
      </c>
      <c r="D22" s="10">
        <v>-60606792</v>
      </c>
      <c r="E22" s="7">
        <v>-11.55</v>
      </c>
      <c r="F22" s="7">
        <v>-7.65</v>
      </c>
      <c r="G22" s="7">
        <v>-2.5099999999999998</v>
      </c>
      <c r="H22" s="8">
        <f t="shared" si="0"/>
        <v>-0.54530774050901953</v>
      </c>
      <c r="I22" s="6">
        <f t="shared" si="1"/>
        <v>5.1400000000000006</v>
      </c>
    </row>
    <row r="23" spans="1:9" ht="31.5">
      <c r="A23" s="5" t="s">
        <v>29</v>
      </c>
      <c r="B23" s="10">
        <v>-51860454</v>
      </c>
      <c r="C23" s="10">
        <v>-65881882</v>
      </c>
      <c r="D23" s="10">
        <v>-63359293</v>
      </c>
      <c r="E23" s="7">
        <v>-4.17</v>
      </c>
      <c r="F23" s="7">
        <v>-3.78</v>
      </c>
      <c r="G23" s="7">
        <v>-2.62</v>
      </c>
      <c r="H23" s="8">
        <f t="shared" si="0"/>
        <v>-3.8289571023487158E-2</v>
      </c>
      <c r="I23" s="6">
        <f t="shared" si="1"/>
        <v>1.1599999999999997</v>
      </c>
    </row>
    <row r="24" spans="1:9">
      <c r="A24" s="5" t="s">
        <v>28</v>
      </c>
      <c r="B24" s="10">
        <v>-66166925</v>
      </c>
      <c r="C24" s="10">
        <v>-58202897</v>
      </c>
      <c r="D24" s="10">
        <v>-70387708</v>
      </c>
      <c r="E24" s="7">
        <v>-5.32</v>
      </c>
      <c r="F24" s="7">
        <v>-3.34</v>
      </c>
      <c r="G24" s="7">
        <v>-2.92</v>
      </c>
      <c r="H24" s="8">
        <f t="shared" si="0"/>
        <v>0.20935059297821551</v>
      </c>
      <c r="I24" s="6">
        <f t="shared" si="1"/>
        <v>0.41999999999999993</v>
      </c>
    </row>
    <row r="25" spans="1:9">
      <c r="A25" s="5" t="s">
        <v>27</v>
      </c>
      <c r="B25" s="10">
        <v>-46340446</v>
      </c>
      <c r="C25" s="10">
        <v>-57138214</v>
      </c>
      <c r="D25" s="10">
        <v>-71238269</v>
      </c>
      <c r="E25" s="7">
        <v>-3.73</v>
      </c>
      <c r="F25" s="7">
        <v>-3.28</v>
      </c>
      <c r="G25" s="7">
        <v>-2.95</v>
      </c>
      <c r="H25" s="8">
        <f t="shared" si="0"/>
        <v>0.24677101387873271</v>
      </c>
      <c r="I25" s="6">
        <f t="shared" si="1"/>
        <v>0.32999999999999963</v>
      </c>
    </row>
    <row r="26" spans="1:9" ht="31.5">
      <c r="A26" s="5" t="s">
        <v>30</v>
      </c>
      <c r="B26" s="10">
        <v>-92794939</v>
      </c>
      <c r="C26" s="10">
        <v>-110694129</v>
      </c>
      <c r="D26" s="10">
        <v>-116573270</v>
      </c>
      <c r="E26" s="7">
        <v>-7.47</v>
      </c>
      <c r="F26" s="7">
        <v>-6.35</v>
      </c>
      <c r="G26" s="7">
        <v>-4.83</v>
      </c>
      <c r="H26" s="8">
        <f t="shared" si="0"/>
        <v>5.3111588239697881E-2</v>
      </c>
      <c r="I26" s="6">
        <f t="shared" si="1"/>
        <v>1.5199999999999996</v>
      </c>
    </row>
    <row r="27" spans="1:9" ht="31.5">
      <c r="A27" s="5" t="s">
        <v>31</v>
      </c>
      <c r="B27" s="10">
        <v>-100420670</v>
      </c>
      <c r="C27" s="10">
        <v>-124345859</v>
      </c>
      <c r="D27" s="10">
        <v>-128203181</v>
      </c>
      <c r="E27" s="7">
        <v>-8.08</v>
      </c>
      <c r="F27" s="7">
        <v>-7.13</v>
      </c>
      <c r="G27" s="7">
        <v>-5.31</v>
      </c>
      <c r="H27" s="8">
        <f t="shared" si="0"/>
        <v>3.1020912405293689E-2</v>
      </c>
      <c r="I27" s="6">
        <f t="shared" si="1"/>
        <v>1.8200000000000003</v>
      </c>
    </row>
    <row r="28" spans="1:9" ht="47.25">
      <c r="A28" s="5" t="s">
        <v>32</v>
      </c>
      <c r="B28" s="10">
        <v>-165839824</v>
      </c>
      <c r="C28" s="10">
        <v>-178365590</v>
      </c>
      <c r="D28" s="10">
        <v>-191118640</v>
      </c>
      <c r="E28" s="7">
        <v>-13.34</v>
      </c>
      <c r="F28" s="7">
        <v>-10.23</v>
      </c>
      <c r="G28" s="7">
        <v>-7.92</v>
      </c>
      <c r="H28" s="8">
        <f t="shared" si="0"/>
        <v>7.1499497184406471E-2</v>
      </c>
      <c r="I28" s="6">
        <f t="shared" si="1"/>
        <v>2.3100000000000005</v>
      </c>
    </row>
    <row r="29" spans="1:9">
      <c r="A29" s="5" t="s">
        <v>33</v>
      </c>
      <c r="B29" s="10">
        <v>-193140727</v>
      </c>
      <c r="C29" s="10">
        <v>-211432792</v>
      </c>
      <c r="D29" s="10">
        <v>-249856282</v>
      </c>
      <c r="E29" s="7">
        <v>-15.54</v>
      </c>
      <c r="F29" s="7">
        <v>-12.13</v>
      </c>
      <c r="G29" s="7">
        <v>-10.35</v>
      </c>
      <c r="H29" s="8">
        <f t="shared" si="0"/>
        <v>0.18172909526730366</v>
      </c>
      <c r="I29" s="6">
        <f t="shared" si="1"/>
        <v>1.7800000000000011</v>
      </c>
    </row>
    <row r="30" spans="1:9">
      <c r="A30" s="5" t="s">
        <v>36</v>
      </c>
      <c r="B30" s="10">
        <v>-385464779</v>
      </c>
      <c r="C30" s="10">
        <v>-343404554</v>
      </c>
      <c r="D30" s="10">
        <v>-356329784</v>
      </c>
      <c r="E30" s="7">
        <v>-31.01</v>
      </c>
      <c r="F30" s="7">
        <v>-19.7</v>
      </c>
      <c r="G30" s="7">
        <v>-14.76</v>
      </c>
      <c r="H30" s="8">
        <f t="shared" si="0"/>
        <v>3.7638493285677276E-2</v>
      </c>
      <c r="I30" s="6">
        <f t="shared" si="1"/>
        <v>4.9399999999999995</v>
      </c>
    </row>
    <row r="31" spans="1:9" ht="31.5">
      <c r="A31" s="5" t="s">
        <v>34</v>
      </c>
      <c r="B31" s="10">
        <v>-357656767</v>
      </c>
      <c r="C31" s="10">
        <v>-348453932</v>
      </c>
      <c r="D31" s="10">
        <v>-387085654</v>
      </c>
      <c r="E31" s="7">
        <v>-28.78</v>
      </c>
      <c r="F31" s="7">
        <v>-19.989999999999998</v>
      </c>
      <c r="G31" s="7">
        <v>-16.03</v>
      </c>
      <c r="H31" s="8">
        <f t="shared" si="0"/>
        <v>0.11086608143081594</v>
      </c>
      <c r="I31" s="6">
        <f t="shared" si="1"/>
        <v>3.9599999999999973</v>
      </c>
    </row>
    <row r="32" spans="1:9" ht="31.5">
      <c r="A32" s="5" t="s">
        <v>35</v>
      </c>
      <c r="B32" s="10">
        <v>-367850131</v>
      </c>
      <c r="C32" s="10">
        <v>-379126162</v>
      </c>
      <c r="D32" s="10">
        <v>-387740995</v>
      </c>
      <c r="E32" s="7">
        <v>-29.6</v>
      </c>
      <c r="F32" s="7">
        <v>-21.75</v>
      </c>
      <c r="G32" s="7">
        <v>-16.059999999999999</v>
      </c>
      <c r="H32" s="8">
        <f t="shared" si="0"/>
        <v>2.2722866062722415E-2</v>
      </c>
      <c r="I32" s="6">
        <f t="shared" si="1"/>
        <v>5.6900000000000013</v>
      </c>
    </row>
    <row r="33" spans="1:9" ht="31.5">
      <c r="A33" s="15" t="s">
        <v>37</v>
      </c>
      <c r="B33" s="16">
        <v>-991572597</v>
      </c>
      <c r="C33" s="16">
        <v>-945105851</v>
      </c>
      <c r="D33" s="16">
        <v>-872810715</v>
      </c>
      <c r="E33" s="17">
        <v>-79.78</v>
      </c>
      <c r="F33" s="17">
        <v>-54.22</v>
      </c>
      <c r="G33" s="17">
        <v>-36.15</v>
      </c>
      <c r="H33" s="20">
        <f t="shared" si="0"/>
        <v>-7.6494221174808918E-2</v>
      </c>
      <c r="I33" s="21">
        <f t="shared" si="1"/>
        <v>18.07</v>
      </c>
    </row>
    <row r="34" spans="1:9" ht="31.5">
      <c r="A34" s="5" t="s">
        <v>38</v>
      </c>
      <c r="B34" s="10">
        <v>-1963181000</v>
      </c>
      <c r="C34" s="10">
        <v>-1853372000</v>
      </c>
      <c r="D34" s="10">
        <v>-1854109000</v>
      </c>
      <c r="E34" s="7">
        <v>-157.96</v>
      </c>
      <c r="F34" s="7">
        <v>-106.33</v>
      </c>
      <c r="G34" s="7">
        <v>-76.790000000000006</v>
      </c>
      <c r="H34" s="8">
        <f t="shared" si="0"/>
        <v>3.9765357413406482E-4</v>
      </c>
      <c r="I34" s="6">
        <f t="shared" si="1"/>
        <v>29.539999999999992</v>
      </c>
    </row>
  </sheetData>
  <sortState xmlns:xlrd2="http://schemas.microsoft.com/office/spreadsheetml/2017/richdata2" ref="A6:I34">
    <sortCondition descending="1" ref="D7"/>
  </sortState>
  <mergeCells count="3">
    <mergeCell ref="B5:D5"/>
    <mergeCell ref="E5:G5"/>
    <mergeCell ref="H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5"/>
  <sheetViews>
    <sheetView workbookViewId="0">
      <selection activeCell="K24" sqref="K24"/>
    </sheetView>
  </sheetViews>
  <sheetFormatPr baseColWidth="10" defaultRowHeight="15.75"/>
  <cols>
    <col min="2" max="4" width="16.25" bestFit="1" customWidth="1"/>
    <col min="8" max="8" width="20.125" customWidth="1"/>
  </cols>
  <sheetData>
    <row r="1" spans="1:9" ht="21">
      <c r="A1" s="1" t="s">
        <v>42</v>
      </c>
    </row>
    <row r="2" spans="1:9" ht="18.75">
      <c r="A2" s="2" t="s">
        <v>173</v>
      </c>
    </row>
    <row r="3" spans="1:9" ht="18.75">
      <c r="A3" s="2" t="s">
        <v>2</v>
      </c>
    </row>
    <row r="5" spans="1:9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  <c r="H5" s="19" t="s">
        <v>147</v>
      </c>
      <c r="I5" s="4" t="s">
        <v>5</v>
      </c>
    </row>
    <row r="6" spans="1:9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</row>
    <row r="7" spans="1:9">
      <c r="A7" s="5" t="s">
        <v>12</v>
      </c>
      <c r="B7" s="9">
        <v>3334013807</v>
      </c>
      <c r="C7" s="9">
        <v>3371255649</v>
      </c>
      <c r="D7" s="9">
        <v>3673576280</v>
      </c>
      <c r="E7" s="6">
        <v>182.04</v>
      </c>
      <c r="F7" s="6">
        <v>184.5</v>
      </c>
      <c r="G7" s="6">
        <v>178.09</v>
      </c>
      <c r="H7" s="8">
        <f t="shared" ref="H7:H38" si="0">(D7-C7)/C7</f>
        <v>8.9675973131754627E-2</v>
      </c>
    </row>
    <row r="8" spans="1:9">
      <c r="A8" s="5" t="s">
        <v>47</v>
      </c>
      <c r="B8" s="9">
        <v>1818878617</v>
      </c>
      <c r="C8" s="9">
        <v>1807555794</v>
      </c>
      <c r="D8" s="9">
        <v>2060544863</v>
      </c>
      <c r="E8" s="6">
        <v>99.31</v>
      </c>
      <c r="F8" s="6">
        <v>98.92</v>
      </c>
      <c r="G8" s="6">
        <v>99.89</v>
      </c>
      <c r="H8" s="8">
        <f t="shared" si="0"/>
        <v>0.13996196955013607</v>
      </c>
    </row>
    <row r="9" spans="1:9">
      <c r="A9" s="5" t="s">
        <v>48</v>
      </c>
      <c r="B9" s="9">
        <v>869432727</v>
      </c>
      <c r="C9" s="9">
        <v>886561679</v>
      </c>
      <c r="D9" s="9">
        <v>913097777</v>
      </c>
      <c r="E9" s="6">
        <v>47.47</v>
      </c>
      <c r="F9" s="6">
        <v>48.52</v>
      </c>
      <c r="G9" s="6">
        <v>44.27</v>
      </c>
      <c r="H9" s="8">
        <f t="shared" si="0"/>
        <v>2.9931474175526596E-2</v>
      </c>
    </row>
    <row r="10" spans="1:9">
      <c r="A10" s="5" t="s">
        <v>50</v>
      </c>
      <c r="B10" s="9">
        <v>443294896</v>
      </c>
      <c r="C10" s="9">
        <v>446396442</v>
      </c>
      <c r="D10" s="9">
        <v>480591060</v>
      </c>
      <c r="E10" s="6">
        <v>24.21</v>
      </c>
      <c r="F10" s="6">
        <v>24.43</v>
      </c>
      <c r="G10" s="6">
        <v>23.3</v>
      </c>
      <c r="H10" s="8">
        <f t="shared" si="0"/>
        <v>7.6601457320755253E-2</v>
      </c>
    </row>
    <row r="11" spans="1:9">
      <c r="A11" s="5" t="s">
        <v>49</v>
      </c>
      <c r="B11" s="9">
        <v>459523045</v>
      </c>
      <c r="C11" s="9">
        <v>355262024</v>
      </c>
      <c r="D11" s="9">
        <v>333256714</v>
      </c>
      <c r="E11" s="6">
        <v>25.09</v>
      </c>
      <c r="F11" s="6">
        <v>19.440000000000001</v>
      </c>
      <c r="G11" s="6">
        <v>16.16</v>
      </c>
      <c r="H11" s="8">
        <f t="shared" si="0"/>
        <v>-6.1941070290136048E-2</v>
      </c>
    </row>
    <row r="12" spans="1:9">
      <c r="A12" s="5" t="s">
        <v>54</v>
      </c>
      <c r="B12" s="9">
        <v>66398055</v>
      </c>
      <c r="C12" s="9">
        <v>69323375</v>
      </c>
      <c r="D12" s="9">
        <v>86683356</v>
      </c>
      <c r="E12" s="6">
        <v>3.63</v>
      </c>
      <c r="F12" s="6">
        <v>3.79</v>
      </c>
      <c r="G12" s="6">
        <v>4.2</v>
      </c>
      <c r="H12" s="8">
        <f t="shared" si="0"/>
        <v>0.25042030916700175</v>
      </c>
    </row>
    <row r="13" spans="1:9">
      <c r="A13" s="5" t="s">
        <v>55</v>
      </c>
      <c r="B13" s="9">
        <v>70799973</v>
      </c>
      <c r="C13" s="9">
        <v>57704659</v>
      </c>
      <c r="D13" s="9">
        <v>60250818</v>
      </c>
      <c r="E13" s="6">
        <v>3.87</v>
      </c>
      <c r="F13" s="6">
        <v>3.16</v>
      </c>
      <c r="G13" s="6">
        <v>2.92</v>
      </c>
      <c r="H13" s="8">
        <f t="shared" si="0"/>
        <v>4.4123976194019275E-2</v>
      </c>
    </row>
    <row r="14" spans="1:9" ht="47.25">
      <c r="A14" s="5" t="s">
        <v>124</v>
      </c>
      <c r="B14" s="9">
        <v>30350463</v>
      </c>
      <c r="C14" s="9">
        <v>31679101</v>
      </c>
      <c r="D14" s="9">
        <v>43194049</v>
      </c>
      <c r="E14" s="6">
        <v>1.66</v>
      </c>
      <c r="F14" s="6">
        <v>1.73</v>
      </c>
      <c r="G14" s="6">
        <v>2.09</v>
      </c>
      <c r="H14" s="8">
        <f t="shared" si="0"/>
        <v>0.36348720880684082</v>
      </c>
    </row>
    <row r="15" spans="1:9">
      <c r="A15" s="5" t="s">
        <v>56</v>
      </c>
      <c r="B15" s="9">
        <v>42158988</v>
      </c>
      <c r="C15" s="9">
        <v>40297854</v>
      </c>
      <c r="D15" s="9">
        <v>38518142</v>
      </c>
      <c r="E15" s="6">
        <v>2.2999999999999998</v>
      </c>
      <c r="F15" s="6">
        <v>2.21</v>
      </c>
      <c r="G15" s="6">
        <v>1.87</v>
      </c>
      <c r="H15" s="8">
        <f t="shared" si="0"/>
        <v>-4.4163939846523836E-2</v>
      </c>
    </row>
    <row r="16" spans="1:9">
      <c r="A16" s="5" t="s">
        <v>53</v>
      </c>
      <c r="B16" s="9">
        <v>35452676</v>
      </c>
      <c r="C16" s="9">
        <v>34686537</v>
      </c>
      <c r="D16" s="9">
        <v>33137875</v>
      </c>
      <c r="E16" s="6">
        <v>1.94</v>
      </c>
      <c r="F16" s="6">
        <v>1.9</v>
      </c>
      <c r="G16" s="6">
        <v>1.61</v>
      </c>
      <c r="H16" s="8">
        <f t="shared" si="0"/>
        <v>-4.4647351218716359E-2</v>
      </c>
    </row>
    <row r="17" spans="1:8">
      <c r="A17" s="5" t="s">
        <v>58</v>
      </c>
      <c r="B17" s="9">
        <v>32331343</v>
      </c>
      <c r="C17" s="9">
        <v>29581291</v>
      </c>
      <c r="D17" s="9">
        <v>31998008</v>
      </c>
      <c r="E17" s="6">
        <v>1.77</v>
      </c>
      <c r="F17" s="6">
        <v>1.62</v>
      </c>
      <c r="G17" s="6">
        <v>1.55</v>
      </c>
      <c r="H17" s="8">
        <f t="shared" si="0"/>
        <v>8.1697482371543548E-2</v>
      </c>
    </row>
    <row r="18" spans="1:8">
      <c r="A18" s="5" t="s">
        <v>57</v>
      </c>
      <c r="B18" s="9">
        <v>18732672</v>
      </c>
      <c r="C18" s="9">
        <v>19695918</v>
      </c>
      <c r="D18" s="9">
        <v>23349276</v>
      </c>
      <c r="E18" s="6">
        <v>1.02</v>
      </c>
      <c r="F18" s="6">
        <v>1.08</v>
      </c>
      <c r="G18" s="6">
        <v>1.1299999999999999</v>
      </c>
      <c r="H18" s="8">
        <f t="shared" si="0"/>
        <v>0.18548807930658526</v>
      </c>
    </row>
    <row r="19" spans="1:8">
      <c r="A19" s="5" t="s">
        <v>65</v>
      </c>
      <c r="B19" s="9">
        <v>10233700</v>
      </c>
      <c r="C19" s="9">
        <v>12844281</v>
      </c>
      <c r="D19" s="9">
        <v>22838173</v>
      </c>
      <c r="E19" s="6">
        <v>0.56000000000000005</v>
      </c>
      <c r="F19" s="6">
        <v>0.7</v>
      </c>
      <c r="G19" s="6">
        <v>1.1100000000000001</v>
      </c>
      <c r="H19" s="8">
        <f t="shared" si="0"/>
        <v>0.77808107748499122</v>
      </c>
    </row>
    <row r="20" spans="1:8">
      <c r="A20" s="5" t="s">
        <v>59</v>
      </c>
      <c r="B20" s="9">
        <v>24048053</v>
      </c>
      <c r="C20" s="9">
        <v>20374724</v>
      </c>
      <c r="D20" s="9">
        <v>19904087</v>
      </c>
      <c r="E20" s="6">
        <v>1.31</v>
      </c>
      <c r="F20" s="6">
        <v>1.1200000000000001</v>
      </c>
      <c r="G20" s="6">
        <v>0.97</v>
      </c>
      <c r="H20" s="8">
        <f t="shared" si="0"/>
        <v>-2.3099061366426362E-2</v>
      </c>
    </row>
    <row r="21" spans="1:8">
      <c r="A21" s="5" t="s">
        <v>61</v>
      </c>
      <c r="B21" s="9">
        <v>7349360</v>
      </c>
      <c r="C21" s="9">
        <v>6879515</v>
      </c>
      <c r="D21" s="9">
        <v>7688534</v>
      </c>
      <c r="E21" s="6">
        <v>0.4</v>
      </c>
      <c r="F21" s="6">
        <v>0.38</v>
      </c>
      <c r="G21" s="6">
        <v>0.37</v>
      </c>
      <c r="H21" s="8">
        <f t="shared" si="0"/>
        <v>0.11759826092391687</v>
      </c>
    </row>
    <row r="22" spans="1:8">
      <c r="A22" s="5" t="s">
        <v>64</v>
      </c>
      <c r="B22" s="9">
        <v>7608230</v>
      </c>
      <c r="C22" s="9">
        <v>5670108</v>
      </c>
      <c r="D22" s="9">
        <v>6513886</v>
      </c>
      <c r="E22" s="6">
        <v>0.42</v>
      </c>
      <c r="F22" s="6">
        <v>0.31</v>
      </c>
      <c r="G22" s="6">
        <v>0.32</v>
      </c>
      <c r="H22" s="8">
        <f t="shared" si="0"/>
        <v>0.14881162757393687</v>
      </c>
    </row>
    <row r="23" spans="1:8">
      <c r="A23" s="5" t="s">
        <v>68</v>
      </c>
      <c r="B23" s="9">
        <v>4430642</v>
      </c>
      <c r="C23" s="9">
        <v>5453127</v>
      </c>
      <c r="D23" s="9">
        <v>3587906</v>
      </c>
      <c r="E23" s="6">
        <v>0.24</v>
      </c>
      <c r="F23" s="6">
        <v>0.3</v>
      </c>
      <c r="G23" s="6">
        <v>0.17</v>
      </c>
      <c r="H23" s="8">
        <f t="shared" si="0"/>
        <v>-0.34204613243007176</v>
      </c>
    </row>
    <row r="24" spans="1:8" ht="31.5">
      <c r="A24" s="5" t="s">
        <v>60</v>
      </c>
      <c r="B24" s="9">
        <v>4513199</v>
      </c>
      <c r="C24" s="9">
        <v>3768342</v>
      </c>
      <c r="D24" s="9">
        <v>3318774</v>
      </c>
      <c r="E24" s="6">
        <v>0.25</v>
      </c>
      <c r="F24" s="6">
        <v>0.21</v>
      </c>
      <c r="G24" s="6">
        <v>0.16</v>
      </c>
      <c r="H24" s="8">
        <f t="shared" si="0"/>
        <v>-0.11930127361051625</v>
      </c>
    </row>
    <row r="25" spans="1:8">
      <c r="A25" s="5" t="s">
        <v>125</v>
      </c>
      <c r="B25" s="9">
        <v>12061317</v>
      </c>
      <c r="C25" s="9">
        <v>6536029</v>
      </c>
      <c r="D25" s="9">
        <v>2890628</v>
      </c>
      <c r="E25" s="6">
        <v>0.66</v>
      </c>
      <c r="F25" s="6">
        <v>0.36</v>
      </c>
      <c r="G25" s="6">
        <v>0.14000000000000001</v>
      </c>
      <c r="H25" s="8">
        <f t="shared" si="0"/>
        <v>-0.55773941639487834</v>
      </c>
    </row>
    <row r="26" spans="1:8">
      <c r="A26" s="5" t="s">
        <v>70</v>
      </c>
      <c r="B26" s="9">
        <v>783062</v>
      </c>
      <c r="C26" s="9">
        <v>942070</v>
      </c>
      <c r="D26" s="9">
        <v>1821477</v>
      </c>
      <c r="E26" s="6">
        <v>0.04</v>
      </c>
      <c r="F26" s="6">
        <v>0.05</v>
      </c>
      <c r="G26" s="6">
        <v>0.09</v>
      </c>
      <c r="H26" s="8">
        <f t="shared" si="0"/>
        <v>0.93348371140148823</v>
      </c>
    </row>
    <row r="27" spans="1:8" ht="31.5">
      <c r="A27" s="5" t="s">
        <v>62</v>
      </c>
      <c r="B27" s="9">
        <v>8108776</v>
      </c>
      <c r="C27" s="9">
        <v>3015173</v>
      </c>
      <c r="D27" s="9">
        <v>1701118</v>
      </c>
      <c r="E27" s="6">
        <v>0.44</v>
      </c>
      <c r="F27" s="6">
        <v>0.17</v>
      </c>
      <c r="G27" s="6">
        <v>0.08</v>
      </c>
      <c r="H27" s="8">
        <f t="shared" si="0"/>
        <v>-0.43581413073147046</v>
      </c>
    </row>
    <row r="28" spans="1:8">
      <c r="A28" s="5" t="s">
        <v>71</v>
      </c>
      <c r="B28" s="9">
        <v>340938</v>
      </c>
      <c r="C28" s="9">
        <v>1129033</v>
      </c>
      <c r="D28" s="9">
        <v>1341692</v>
      </c>
      <c r="E28" s="6">
        <v>0.02</v>
      </c>
      <c r="F28" s="6">
        <v>0.06</v>
      </c>
      <c r="G28" s="6">
        <v>7.0000000000000007E-2</v>
      </c>
      <c r="H28" s="8">
        <f t="shared" si="0"/>
        <v>0.18835499050957766</v>
      </c>
    </row>
    <row r="29" spans="1:8" ht="31.5">
      <c r="A29" s="5" t="s">
        <v>89</v>
      </c>
      <c r="B29" s="9">
        <v>241267</v>
      </c>
      <c r="C29" s="9">
        <v>184649</v>
      </c>
      <c r="D29" s="9">
        <v>219153</v>
      </c>
      <c r="E29" s="6">
        <v>0.01</v>
      </c>
      <c r="F29" s="6">
        <v>0.01</v>
      </c>
      <c r="G29" s="6">
        <v>0.01</v>
      </c>
      <c r="H29" s="8">
        <f t="shared" si="0"/>
        <v>0.18686264209391873</v>
      </c>
    </row>
    <row r="30" spans="1:8">
      <c r="A30" s="5" t="s">
        <v>66</v>
      </c>
      <c r="B30" s="9">
        <v>5629271</v>
      </c>
      <c r="C30" s="9">
        <v>5024681</v>
      </c>
      <c r="D30" s="9">
        <v>198468</v>
      </c>
      <c r="E30" s="6">
        <v>0.31</v>
      </c>
      <c r="F30" s="6">
        <v>0.28000000000000003</v>
      </c>
      <c r="G30" s="6">
        <v>0.01</v>
      </c>
      <c r="H30" s="8">
        <f t="shared" si="0"/>
        <v>-0.96050137312199524</v>
      </c>
    </row>
    <row r="31" spans="1:8">
      <c r="A31" s="5" t="s">
        <v>72</v>
      </c>
      <c r="B31" s="9">
        <v>213885</v>
      </c>
      <c r="C31" s="9">
        <v>129505</v>
      </c>
      <c r="D31" s="9">
        <v>89675</v>
      </c>
      <c r="E31" s="6">
        <v>0.01</v>
      </c>
      <c r="F31" s="6">
        <v>0.01</v>
      </c>
      <c r="G31" s="12" t="s">
        <v>52</v>
      </c>
      <c r="H31" s="8">
        <f t="shared" si="0"/>
        <v>-0.30755569283039264</v>
      </c>
    </row>
    <row r="32" spans="1:8">
      <c r="A32" s="5" t="s">
        <v>67</v>
      </c>
      <c r="B32" s="9">
        <v>15914</v>
      </c>
      <c r="C32" s="9">
        <v>54232</v>
      </c>
      <c r="D32" s="9">
        <v>32160</v>
      </c>
      <c r="E32" s="12" t="s">
        <v>52</v>
      </c>
      <c r="F32" s="12" t="s">
        <v>52</v>
      </c>
      <c r="G32" s="12" t="s">
        <v>52</v>
      </c>
      <c r="H32" s="8">
        <f t="shared" si="0"/>
        <v>-0.40699218173771945</v>
      </c>
    </row>
    <row r="33" spans="1:8">
      <c r="A33" s="5" t="s">
        <v>74</v>
      </c>
      <c r="B33" s="9">
        <v>298</v>
      </c>
      <c r="C33" s="9">
        <v>6501</v>
      </c>
      <c r="D33" s="9">
        <v>8908</v>
      </c>
      <c r="E33" s="12" t="s">
        <v>52</v>
      </c>
      <c r="F33" s="12" t="s">
        <v>52</v>
      </c>
      <c r="G33" s="12" t="s">
        <v>52</v>
      </c>
      <c r="H33" s="8">
        <f t="shared" si="0"/>
        <v>0.37025073065682201</v>
      </c>
    </row>
    <row r="34" spans="1:8">
      <c r="A34" s="5" t="s">
        <v>97</v>
      </c>
      <c r="B34" s="10">
        <v>-5316</v>
      </c>
      <c r="C34" s="10">
        <v>-2020</v>
      </c>
      <c r="D34" s="9">
        <v>235</v>
      </c>
      <c r="E34" s="12" t="s">
        <v>52</v>
      </c>
      <c r="F34" s="12" t="s">
        <v>52</v>
      </c>
      <c r="G34" s="12" t="s">
        <v>52</v>
      </c>
      <c r="H34" s="8">
        <f t="shared" si="0"/>
        <v>-1.1163366336633664</v>
      </c>
    </row>
    <row r="35" spans="1:8">
      <c r="A35" s="5" t="s">
        <v>73</v>
      </c>
      <c r="B35" s="14" t="s">
        <v>52</v>
      </c>
      <c r="C35" s="14" t="s">
        <v>52</v>
      </c>
      <c r="D35" s="10">
        <v>-41</v>
      </c>
      <c r="E35" s="12" t="s">
        <v>52</v>
      </c>
      <c r="F35" s="12" t="s">
        <v>52</v>
      </c>
      <c r="G35" s="12" t="s">
        <v>52</v>
      </c>
      <c r="H35" s="8" t="e">
        <f t="shared" si="0"/>
        <v>#DIV/0!</v>
      </c>
    </row>
    <row r="36" spans="1:8">
      <c r="A36" s="5" t="s">
        <v>81</v>
      </c>
      <c r="B36" s="9">
        <v>39639</v>
      </c>
      <c r="C36" s="10">
        <v>-260</v>
      </c>
      <c r="D36" s="10">
        <v>-74</v>
      </c>
      <c r="E36" s="12" t="s">
        <v>52</v>
      </c>
      <c r="F36" s="12" t="s">
        <v>52</v>
      </c>
      <c r="G36" s="12" t="s">
        <v>52</v>
      </c>
      <c r="H36" s="8">
        <f t="shared" si="0"/>
        <v>-0.7153846153846154</v>
      </c>
    </row>
    <row r="37" spans="1:8">
      <c r="A37" s="5" t="s">
        <v>83</v>
      </c>
      <c r="B37" s="14" t="s">
        <v>52</v>
      </c>
      <c r="C37" s="14" t="s">
        <v>52</v>
      </c>
      <c r="D37" s="10">
        <v>-291</v>
      </c>
      <c r="E37" s="12" t="s">
        <v>52</v>
      </c>
      <c r="F37" s="12" t="s">
        <v>52</v>
      </c>
      <c r="G37" s="12" t="s">
        <v>52</v>
      </c>
      <c r="H37" s="8" t="e">
        <f t="shared" si="0"/>
        <v>#DIV/0!</v>
      </c>
    </row>
    <row r="38" spans="1:8">
      <c r="A38" s="5" t="s">
        <v>75</v>
      </c>
      <c r="B38" s="14" t="s">
        <v>52</v>
      </c>
      <c r="C38" s="10">
        <v>-3262</v>
      </c>
      <c r="D38" s="10">
        <v>-1863</v>
      </c>
      <c r="E38" s="12" t="s">
        <v>52</v>
      </c>
      <c r="F38" s="12" t="s">
        <v>52</v>
      </c>
      <c r="G38" s="12" t="s">
        <v>52</v>
      </c>
      <c r="H38" s="8">
        <f t="shared" si="0"/>
        <v>-0.4288779889638259</v>
      </c>
    </row>
    <row r="39" spans="1:8">
      <c r="A39" s="5" t="s">
        <v>80</v>
      </c>
      <c r="B39" s="10">
        <v>-4634</v>
      </c>
      <c r="C39" s="10">
        <v>-5605</v>
      </c>
      <c r="D39" s="10">
        <v>-2899</v>
      </c>
      <c r="E39" s="12" t="s">
        <v>52</v>
      </c>
      <c r="F39" s="12" t="s">
        <v>52</v>
      </c>
      <c r="G39" s="12" t="s">
        <v>52</v>
      </c>
      <c r="H39" s="8">
        <f t="shared" ref="H39:H70" si="1">(D39-C39)/C39</f>
        <v>-0.48278322925958966</v>
      </c>
    </row>
    <row r="40" spans="1:8">
      <c r="A40" s="5" t="s">
        <v>91</v>
      </c>
      <c r="B40" s="10">
        <v>-345917</v>
      </c>
      <c r="C40" s="10">
        <v>-83216</v>
      </c>
      <c r="D40" s="10">
        <v>-5755</v>
      </c>
      <c r="E40" s="7">
        <v>-0.02</v>
      </c>
      <c r="F40" s="7">
        <v>-0.01</v>
      </c>
      <c r="G40" s="12" t="s">
        <v>52</v>
      </c>
      <c r="H40" s="8">
        <f t="shared" si="1"/>
        <v>-0.93084262641799653</v>
      </c>
    </row>
    <row r="41" spans="1:8">
      <c r="A41" s="5" t="s">
        <v>82</v>
      </c>
      <c r="B41" s="10">
        <v>-19529</v>
      </c>
      <c r="C41" s="10">
        <v>-11079</v>
      </c>
      <c r="D41" s="10">
        <v>-24416</v>
      </c>
      <c r="E41" s="12" t="s">
        <v>52</v>
      </c>
      <c r="F41" s="12" t="s">
        <v>52</v>
      </c>
      <c r="G41" s="12" t="s">
        <v>52</v>
      </c>
      <c r="H41" s="8">
        <f t="shared" si="1"/>
        <v>1.203809008033216</v>
      </c>
    </row>
    <row r="42" spans="1:8">
      <c r="A42" s="5" t="s">
        <v>79</v>
      </c>
      <c r="B42" s="10">
        <v>-11602</v>
      </c>
      <c r="C42" s="10">
        <v>-7786</v>
      </c>
      <c r="D42" s="10">
        <v>-30068</v>
      </c>
      <c r="E42" s="12" t="s">
        <v>52</v>
      </c>
      <c r="F42" s="12" t="s">
        <v>52</v>
      </c>
      <c r="G42" s="12" t="s">
        <v>52</v>
      </c>
      <c r="H42" s="8">
        <f t="shared" si="1"/>
        <v>2.8618032365784742</v>
      </c>
    </row>
    <row r="43" spans="1:8">
      <c r="A43" s="5" t="s">
        <v>100</v>
      </c>
      <c r="B43" s="10">
        <v>-322658</v>
      </c>
      <c r="C43" s="10">
        <v>-189948</v>
      </c>
      <c r="D43" s="10">
        <v>-49680</v>
      </c>
      <c r="E43" s="7">
        <v>-0.02</v>
      </c>
      <c r="F43" s="7">
        <v>-0.01</v>
      </c>
      <c r="G43" s="12" t="s">
        <v>52</v>
      </c>
      <c r="H43" s="8">
        <f t="shared" si="1"/>
        <v>-0.73845473498009984</v>
      </c>
    </row>
    <row r="44" spans="1:8">
      <c r="A44" s="5" t="s">
        <v>51</v>
      </c>
      <c r="B44" s="10">
        <v>-3628</v>
      </c>
      <c r="C44" s="10">
        <v>-23457</v>
      </c>
      <c r="D44" s="10">
        <v>-52317</v>
      </c>
      <c r="E44" s="12" t="s">
        <v>52</v>
      </c>
      <c r="F44" s="12" t="s">
        <v>52</v>
      </c>
      <c r="G44" s="12" t="s">
        <v>52</v>
      </c>
      <c r="H44" s="8">
        <f t="shared" si="1"/>
        <v>1.2303363601483566</v>
      </c>
    </row>
    <row r="45" spans="1:8">
      <c r="A45" s="5" t="s">
        <v>94</v>
      </c>
      <c r="B45" s="10">
        <v>-575434</v>
      </c>
      <c r="C45" s="9">
        <v>245092</v>
      </c>
      <c r="D45" s="10">
        <v>-115887</v>
      </c>
      <c r="E45" s="7">
        <v>-0.03</v>
      </c>
      <c r="F45" s="6">
        <v>0.01</v>
      </c>
      <c r="G45" s="7">
        <v>-0.01</v>
      </c>
      <c r="H45" s="8">
        <f t="shared" si="1"/>
        <v>-1.4728306105462439</v>
      </c>
    </row>
    <row r="46" spans="1:8">
      <c r="A46" s="5" t="s">
        <v>88</v>
      </c>
      <c r="B46" s="10">
        <v>-298950</v>
      </c>
      <c r="C46" s="10">
        <v>-247366</v>
      </c>
      <c r="D46" s="10">
        <v>-122470</v>
      </c>
      <c r="E46" s="7">
        <v>-0.02</v>
      </c>
      <c r="F46" s="7">
        <v>-0.01</v>
      </c>
      <c r="G46" s="7">
        <v>-0.01</v>
      </c>
      <c r="H46" s="8">
        <f t="shared" si="1"/>
        <v>-0.50490366501459372</v>
      </c>
    </row>
    <row r="47" spans="1:8">
      <c r="A47" s="5" t="s">
        <v>84</v>
      </c>
      <c r="B47" s="10">
        <v>-94751</v>
      </c>
      <c r="C47" s="10">
        <v>-96303</v>
      </c>
      <c r="D47" s="10">
        <v>-122565</v>
      </c>
      <c r="E47" s="7">
        <v>-0.01</v>
      </c>
      <c r="F47" s="7">
        <v>-0.01</v>
      </c>
      <c r="G47" s="7">
        <v>-0.01</v>
      </c>
      <c r="H47" s="8">
        <f t="shared" si="1"/>
        <v>0.2727017849911218</v>
      </c>
    </row>
    <row r="48" spans="1:8" ht="31.5">
      <c r="A48" s="5" t="s">
        <v>85</v>
      </c>
      <c r="B48" s="10">
        <v>-120594</v>
      </c>
      <c r="C48" s="10">
        <v>-128600</v>
      </c>
      <c r="D48" s="10">
        <v>-123731</v>
      </c>
      <c r="E48" s="7">
        <v>-0.01</v>
      </c>
      <c r="F48" s="7">
        <v>-0.01</v>
      </c>
      <c r="G48" s="7">
        <v>-0.01</v>
      </c>
      <c r="H48" s="8">
        <f t="shared" si="1"/>
        <v>-3.7861586314152408E-2</v>
      </c>
    </row>
    <row r="49" spans="1:8">
      <c r="A49" s="5" t="s">
        <v>86</v>
      </c>
      <c r="B49" s="10">
        <v>-116134</v>
      </c>
      <c r="C49" s="10">
        <v>-149211</v>
      </c>
      <c r="D49" s="10">
        <v>-128979</v>
      </c>
      <c r="E49" s="7">
        <v>-0.01</v>
      </c>
      <c r="F49" s="7">
        <v>-0.01</v>
      </c>
      <c r="G49" s="7">
        <v>-0.01</v>
      </c>
      <c r="H49" s="8">
        <f t="shared" si="1"/>
        <v>-0.13559322033898305</v>
      </c>
    </row>
    <row r="50" spans="1:8">
      <c r="A50" s="5" t="s">
        <v>87</v>
      </c>
      <c r="B50" s="10">
        <v>-293976</v>
      </c>
      <c r="C50" s="10">
        <v>-302495</v>
      </c>
      <c r="D50" s="10">
        <v>-249386</v>
      </c>
      <c r="E50" s="7">
        <v>-0.02</v>
      </c>
      <c r="F50" s="7">
        <v>-0.02</v>
      </c>
      <c r="G50" s="7">
        <v>-0.01</v>
      </c>
      <c r="H50" s="8">
        <f t="shared" si="1"/>
        <v>-0.17556984412965504</v>
      </c>
    </row>
    <row r="51" spans="1:8">
      <c r="A51" s="5" t="s">
        <v>90</v>
      </c>
      <c r="B51" s="10">
        <v>-437563</v>
      </c>
      <c r="C51" s="10">
        <v>-382394</v>
      </c>
      <c r="D51" s="10">
        <v>-341253</v>
      </c>
      <c r="E51" s="7">
        <v>-0.02</v>
      </c>
      <c r="F51" s="7">
        <v>-0.02</v>
      </c>
      <c r="G51" s="7">
        <v>-0.02</v>
      </c>
      <c r="H51" s="8">
        <f t="shared" si="1"/>
        <v>-0.10758798516713128</v>
      </c>
    </row>
    <row r="52" spans="1:8">
      <c r="A52" s="5" t="s">
        <v>109</v>
      </c>
      <c r="B52" s="10">
        <v>-498930</v>
      </c>
      <c r="C52" s="10">
        <v>-451832</v>
      </c>
      <c r="D52" s="10">
        <v>-493034</v>
      </c>
      <c r="E52" s="7">
        <v>-0.03</v>
      </c>
      <c r="F52" s="7">
        <v>-0.03</v>
      </c>
      <c r="G52" s="7">
        <v>-0.02</v>
      </c>
      <c r="H52" s="8">
        <f t="shared" si="1"/>
        <v>9.1188760424228479E-2</v>
      </c>
    </row>
    <row r="53" spans="1:8">
      <c r="A53" s="5" t="s">
        <v>93</v>
      </c>
      <c r="B53" s="10">
        <v>-713232</v>
      </c>
      <c r="C53" s="10">
        <v>-702103</v>
      </c>
      <c r="D53" s="10">
        <v>-628640</v>
      </c>
      <c r="E53" s="7">
        <v>-0.04</v>
      </c>
      <c r="F53" s="7">
        <v>-0.04</v>
      </c>
      <c r="G53" s="7">
        <v>-0.03</v>
      </c>
      <c r="H53" s="8">
        <f t="shared" si="1"/>
        <v>-0.10463279604274586</v>
      </c>
    </row>
    <row r="54" spans="1:8" ht="31.5">
      <c r="A54" s="5" t="s">
        <v>92</v>
      </c>
      <c r="B54" s="10">
        <v>-587435</v>
      </c>
      <c r="C54" s="10">
        <v>-650619</v>
      </c>
      <c r="D54" s="10">
        <v>-679787</v>
      </c>
      <c r="E54" s="7">
        <v>-0.03</v>
      </c>
      <c r="F54" s="7">
        <v>-0.04</v>
      </c>
      <c r="G54" s="7">
        <v>-0.03</v>
      </c>
      <c r="H54" s="8">
        <f t="shared" si="1"/>
        <v>4.4831153101892195E-2</v>
      </c>
    </row>
    <row r="55" spans="1:8">
      <c r="A55" s="5" t="s">
        <v>96</v>
      </c>
      <c r="B55" s="10">
        <v>-795844</v>
      </c>
      <c r="C55" s="10">
        <v>-913374</v>
      </c>
      <c r="D55" s="10">
        <v>-1056820</v>
      </c>
      <c r="E55" s="7">
        <v>-0.04</v>
      </c>
      <c r="F55" s="7">
        <v>-0.05</v>
      </c>
      <c r="G55" s="7">
        <v>-0.05</v>
      </c>
      <c r="H55" s="8">
        <f t="shared" si="1"/>
        <v>0.15705067146645296</v>
      </c>
    </row>
    <row r="56" spans="1:8" ht="31.5">
      <c r="A56" s="5" t="s">
        <v>17</v>
      </c>
      <c r="B56" s="10">
        <v>-943601</v>
      </c>
      <c r="C56" s="10">
        <v>-965275</v>
      </c>
      <c r="D56" s="10">
        <v>-1130465</v>
      </c>
      <c r="E56" s="7">
        <v>-0.05</v>
      </c>
      <c r="F56" s="7">
        <v>-0.05</v>
      </c>
      <c r="G56" s="7">
        <v>-0.06</v>
      </c>
      <c r="H56" s="8">
        <f t="shared" si="1"/>
        <v>0.1711325787987879</v>
      </c>
    </row>
    <row r="57" spans="1:8">
      <c r="A57" s="5" t="s">
        <v>115</v>
      </c>
      <c r="B57" s="10">
        <v>-810177</v>
      </c>
      <c r="C57" s="10">
        <v>-928892</v>
      </c>
      <c r="D57" s="10">
        <v>-1248164</v>
      </c>
      <c r="E57" s="7">
        <v>-0.04</v>
      </c>
      <c r="F57" s="7">
        <v>-0.05</v>
      </c>
      <c r="G57" s="7">
        <v>-0.06</v>
      </c>
      <c r="H57" s="8">
        <f t="shared" si="1"/>
        <v>0.34371272440714312</v>
      </c>
    </row>
    <row r="58" spans="1:8">
      <c r="A58" s="5" t="s">
        <v>99</v>
      </c>
      <c r="B58" s="10">
        <v>-1138467</v>
      </c>
      <c r="C58" s="10">
        <v>-1176209</v>
      </c>
      <c r="D58" s="10">
        <v>-1330299</v>
      </c>
      <c r="E58" s="7">
        <v>-0.06</v>
      </c>
      <c r="F58" s="7">
        <v>-0.06</v>
      </c>
      <c r="G58" s="7">
        <v>-0.06</v>
      </c>
      <c r="H58" s="8">
        <f t="shared" si="1"/>
        <v>0.13100562910163074</v>
      </c>
    </row>
    <row r="59" spans="1:8">
      <c r="A59" s="5" t="s">
        <v>98</v>
      </c>
      <c r="B59" s="10">
        <v>-1249008</v>
      </c>
      <c r="C59" s="10">
        <v>-1278418</v>
      </c>
      <c r="D59" s="10">
        <v>-1342691</v>
      </c>
      <c r="E59" s="7">
        <v>-7.0000000000000007E-2</v>
      </c>
      <c r="F59" s="7">
        <v>-7.0000000000000007E-2</v>
      </c>
      <c r="G59" s="7">
        <v>-7.0000000000000007E-2</v>
      </c>
      <c r="H59" s="8">
        <f t="shared" si="1"/>
        <v>5.0275418525083347E-2</v>
      </c>
    </row>
    <row r="60" spans="1:8">
      <c r="A60" s="5" t="s">
        <v>104</v>
      </c>
      <c r="B60" s="10">
        <v>-1086093</v>
      </c>
      <c r="C60" s="10">
        <v>-740583</v>
      </c>
      <c r="D60" s="10">
        <v>-1349840</v>
      </c>
      <c r="E60" s="7">
        <v>-0.06</v>
      </c>
      <c r="F60" s="7">
        <v>-0.04</v>
      </c>
      <c r="G60" s="7">
        <v>-7.0000000000000007E-2</v>
      </c>
      <c r="H60" s="8">
        <f t="shared" si="1"/>
        <v>0.82267213803179384</v>
      </c>
    </row>
    <row r="61" spans="1:8">
      <c r="A61" s="5" t="s">
        <v>95</v>
      </c>
      <c r="B61" s="10">
        <v>-1103074</v>
      </c>
      <c r="C61" s="10">
        <v>-1080609</v>
      </c>
      <c r="D61" s="10">
        <v>-1361018</v>
      </c>
      <c r="E61" s="7">
        <v>-0.06</v>
      </c>
      <c r="F61" s="7">
        <v>-0.06</v>
      </c>
      <c r="G61" s="7">
        <v>-7.0000000000000007E-2</v>
      </c>
      <c r="H61" s="8">
        <f t="shared" si="1"/>
        <v>0.2594916385112469</v>
      </c>
    </row>
    <row r="62" spans="1:8" ht="31.5">
      <c r="A62" s="5" t="s">
        <v>118</v>
      </c>
      <c r="B62" s="10">
        <v>-1425597</v>
      </c>
      <c r="C62" s="10">
        <v>-1480514</v>
      </c>
      <c r="D62" s="10">
        <v>-1716794</v>
      </c>
      <c r="E62" s="7">
        <v>-0.08</v>
      </c>
      <c r="F62" s="7">
        <v>-0.08</v>
      </c>
      <c r="G62" s="7">
        <v>-0.08</v>
      </c>
      <c r="H62" s="8">
        <f t="shared" si="1"/>
        <v>0.1595932223538582</v>
      </c>
    </row>
    <row r="63" spans="1:8">
      <c r="A63" s="5" t="s">
        <v>108</v>
      </c>
      <c r="B63" s="10">
        <v>-2621634</v>
      </c>
      <c r="C63" s="10">
        <v>-1154148</v>
      </c>
      <c r="D63" s="10">
        <v>-1756811</v>
      </c>
      <c r="E63" s="7">
        <v>-0.14000000000000001</v>
      </c>
      <c r="F63" s="7">
        <v>-0.06</v>
      </c>
      <c r="G63" s="7">
        <v>-0.09</v>
      </c>
      <c r="H63" s="8">
        <f t="shared" si="1"/>
        <v>0.52217133331253873</v>
      </c>
    </row>
    <row r="64" spans="1:8">
      <c r="A64" s="5" t="s">
        <v>63</v>
      </c>
      <c r="B64" s="10">
        <v>-1566979</v>
      </c>
      <c r="C64" s="10">
        <v>-1535907</v>
      </c>
      <c r="D64" s="10">
        <v>-1941910</v>
      </c>
      <c r="E64" s="7">
        <v>-0.09</v>
      </c>
      <c r="F64" s="7">
        <v>-0.08</v>
      </c>
      <c r="G64" s="7">
        <v>-0.09</v>
      </c>
      <c r="H64" s="8">
        <f t="shared" si="1"/>
        <v>0.26434087480557089</v>
      </c>
    </row>
    <row r="65" spans="1:8">
      <c r="A65" s="5" t="s">
        <v>105</v>
      </c>
      <c r="B65" s="10">
        <v>-2241967</v>
      </c>
      <c r="C65" s="10">
        <v>-1596868</v>
      </c>
      <c r="D65" s="10">
        <v>-2014995</v>
      </c>
      <c r="E65" s="7">
        <v>-0.12</v>
      </c>
      <c r="F65" s="7">
        <v>-0.09</v>
      </c>
      <c r="G65" s="7">
        <v>-0.1</v>
      </c>
      <c r="H65" s="8">
        <f t="shared" si="1"/>
        <v>0.26184193057910859</v>
      </c>
    </row>
    <row r="66" spans="1:8">
      <c r="A66" s="5" t="s">
        <v>110</v>
      </c>
      <c r="B66" s="10">
        <v>-2825121</v>
      </c>
      <c r="C66" s="10">
        <v>-2414428</v>
      </c>
      <c r="D66" s="10">
        <v>-2197091</v>
      </c>
      <c r="E66" s="7">
        <v>-0.15</v>
      </c>
      <c r="F66" s="7">
        <v>-0.13</v>
      </c>
      <c r="G66" s="7">
        <v>-0.11</v>
      </c>
      <c r="H66" s="8">
        <f t="shared" si="1"/>
        <v>-9.0015937522262002E-2</v>
      </c>
    </row>
    <row r="67" spans="1:8">
      <c r="A67" s="5" t="s">
        <v>101</v>
      </c>
      <c r="B67" s="10">
        <v>-1630879</v>
      </c>
      <c r="C67" s="10">
        <v>-2103567</v>
      </c>
      <c r="D67" s="10">
        <v>-2551829</v>
      </c>
      <c r="E67" s="7">
        <v>-0.09</v>
      </c>
      <c r="F67" s="7">
        <v>-0.12</v>
      </c>
      <c r="G67" s="7">
        <v>-0.12</v>
      </c>
      <c r="H67" s="8">
        <f t="shared" si="1"/>
        <v>0.21309613622955675</v>
      </c>
    </row>
    <row r="68" spans="1:8">
      <c r="A68" s="5" t="s">
        <v>116</v>
      </c>
      <c r="B68" s="10">
        <v>-2265344</v>
      </c>
      <c r="C68" s="10">
        <v>-2448033</v>
      </c>
      <c r="D68" s="10">
        <v>-2795826</v>
      </c>
      <c r="E68" s="7">
        <v>-0.12</v>
      </c>
      <c r="F68" s="7">
        <v>-0.13</v>
      </c>
      <c r="G68" s="7">
        <v>-0.14000000000000001</v>
      </c>
      <c r="H68" s="8">
        <f t="shared" si="1"/>
        <v>0.1420703887570143</v>
      </c>
    </row>
    <row r="69" spans="1:8">
      <c r="A69" s="5" t="s">
        <v>103</v>
      </c>
      <c r="B69" s="10">
        <v>-1698213</v>
      </c>
      <c r="C69" s="10">
        <v>-2113897</v>
      </c>
      <c r="D69" s="10">
        <v>-2798030</v>
      </c>
      <c r="E69" s="7">
        <v>-0.09</v>
      </c>
      <c r="F69" s="7">
        <v>-0.12</v>
      </c>
      <c r="G69" s="7">
        <v>-0.14000000000000001</v>
      </c>
      <c r="H69" s="8">
        <f t="shared" si="1"/>
        <v>0.32363591982012369</v>
      </c>
    </row>
    <row r="70" spans="1:8">
      <c r="A70" s="5" t="s">
        <v>113</v>
      </c>
      <c r="B70" s="10">
        <v>-4012284</v>
      </c>
      <c r="C70" s="10">
        <v>-3354948</v>
      </c>
      <c r="D70" s="10">
        <v>-2924844</v>
      </c>
      <c r="E70" s="7">
        <v>-0.22</v>
      </c>
      <c r="F70" s="7">
        <v>-0.18</v>
      </c>
      <c r="G70" s="7">
        <v>-0.14000000000000001</v>
      </c>
      <c r="H70" s="8">
        <f t="shared" si="1"/>
        <v>-0.12819990056477776</v>
      </c>
    </row>
    <row r="71" spans="1:8">
      <c r="A71" s="5" t="s">
        <v>106</v>
      </c>
      <c r="B71" s="10">
        <v>-2440645</v>
      </c>
      <c r="C71" s="10">
        <v>-2417838</v>
      </c>
      <c r="D71" s="10">
        <v>-3916392</v>
      </c>
      <c r="E71" s="7">
        <v>-0.13</v>
      </c>
      <c r="F71" s="7">
        <v>-0.13</v>
      </c>
      <c r="G71" s="7">
        <v>-0.19</v>
      </c>
      <c r="H71" s="8">
        <f t="shared" ref="H71:H102" si="2">(D71-C71)/C71</f>
        <v>0.61979090410523785</v>
      </c>
    </row>
    <row r="72" spans="1:8">
      <c r="A72" s="5" t="s">
        <v>107</v>
      </c>
      <c r="B72" s="10">
        <v>-1434626</v>
      </c>
      <c r="C72" s="10">
        <v>-4921210</v>
      </c>
      <c r="D72" s="10">
        <v>-5111409</v>
      </c>
      <c r="E72" s="7">
        <v>-0.08</v>
      </c>
      <c r="F72" s="7">
        <v>-0.27</v>
      </c>
      <c r="G72" s="7">
        <v>-0.25</v>
      </c>
      <c r="H72" s="8">
        <f t="shared" si="2"/>
        <v>3.8648828235332368E-2</v>
      </c>
    </row>
    <row r="73" spans="1:8">
      <c r="A73" s="5" t="s">
        <v>69</v>
      </c>
      <c r="B73" s="10">
        <v>-2500338</v>
      </c>
      <c r="C73" s="10">
        <v>-3137563</v>
      </c>
      <c r="D73" s="10">
        <v>-6150163</v>
      </c>
      <c r="E73" s="7">
        <v>-0.14000000000000001</v>
      </c>
      <c r="F73" s="7">
        <v>-0.17</v>
      </c>
      <c r="G73" s="7">
        <v>-0.3</v>
      </c>
      <c r="H73" s="8">
        <f t="shared" si="2"/>
        <v>0.96017195511293318</v>
      </c>
    </row>
    <row r="74" spans="1:8">
      <c r="A74" s="5" t="s">
        <v>19</v>
      </c>
      <c r="B74" s="10">
        <v>-6043538</v>
      </c>
      <c r="C74" s="10">
        <v>-5651293</v>
      </c>
      <c r="D74" s="10">
        <v>-6273509</v>
      </c>
      <c r="E74" s="7">
        <v>-0.33</v>
      </c>
      <c r="F74" s="7">
        <v>-0.31</v>
      </c>
      <c r="G74" s="7">
        <v>-0.3</v>
      </c>
      <c r="H74" s="8">
        <f t="shared" si="2"/>
        <v>0.1101015289775278</v>
      </c>
    </row>
    <row r="75" spans="1:8" ht="31.5">
      <c r="A75" s="5" t="s">
        <v>121</v>
      </c>
      <c r="B75" s="10">
        <v>-4889682</v>
      </c>
      <c r="C75" s="10">
        <v>-5546108</v>
      </c>
      <c r="D75" s="10">
        <v>-6698180</v>
      </c>
      <c r="E75" s="7">
        <v>-0.27</v>
      </c>
      <c r="F75" s="7">
        <v>-0.3</v>
      </c>
      <c r="G75" s="7">
        <v>-0.33</v>
      </c>
      <c r="H75" s="8">
        <f t="shared" si="2"/>
        <v>0.20772621088518289</v>
      </c>
    </row>
    <row r="76" spans="1:8">
      <c r="A76" s="5" t="s">
        <v>130</v>
      </c>
      <c r="B76" s="10">
        <v>-21381888</v>
      </c>
      <c r="C76" s="10">
        <v>-6236826</v>
      </c>
      <c r="D76" s="10">
        <v>-7191353</v>
      </c>
      <c r="E76" s="7">
        <v>-1.17</v>
      </c>
      <c r="F76" s="7">
        <v>-0.34</v>
      </c>
      <c r="G76" s="7">
        <v>-0.35</v>
      </c>
      <c r="H76" s="8">
        <f t="shared" si="2"/>
        <v>0.15304691841651508</v>
      </c>
    </row>
    <row r="77" spans="1:8">
      <c r="A77" s="5" t="s">
        <v>112</v>
      </c>
      <c r="B77" s="10">
        <v>-6812755</v>
      </c>
      <c r="C77" s="10">
        <v>-6969570</v>
      </c>
      <c r="D77" s="10">
        <v>-7213321</v>
      </c>
      <c r="E77" s="7">
        <v>-0.37</v>
      </c>
      <c r="F77" s="7">
        <v>-0.38</v>
      </c>
      <c r="G77" s="7">
        <v>-0.35</v>
      </c>
      <c r="H77" s="8">
        <f t="shared" si="2"/>
        <v>3.4973606693095842E-2</v>
      </c>
    </row>
    <row r="78" spans="1:8">
      <c r="A78" s="5" t="s">
        <v>22</v>
      </c>
      <c r="B78" s="10">
        <v>-8729766</v>
      </c>
      <c r="C78" s="10">
        <v>-8992616</v>
      </c>
      <c r="D78" s="10">
        <v>-9105478</v>
      </c>
      <c r="E78" s="7">
        <v>-0.48</v>
      </c>
      <c r="F78" s="7">
        <v>-0.49</v>
      </c>
      <c r="G78" s="7">
        <v>-0.44</v>
      </c>
      <c r="H78" s="8">
        <f t="shared" si="2"/>
        <v>1.2550519225996084E-2</v>
      </c>
    </row>
    <row r="79" spans="1:8">
      <c r="A79" s="5" t="s">
        <v>117</v>
      </c>
      <c r="B79" s="10">
        <v>-5921321</v>
      </c>
      <c r="C79" s="10">
        <v>-7684028</v>
      </c>
      <c r="D79" s="10">
        <v>-9300527</v>
      </c>
      <c r="E79" s="7">
        <v>-0.32</v>
      </c>
      <c r="F79" s="7">
        <v>-0.42</v>
      </c>
      <c r="G79" s="7">
        <v>-0.45</v>
      </c>
      <c r="H79" s="8">
        <f t="shared" si="2"/>
        <v>0.21037130525812764</v>
      </c>
    </row>
    <row r="80" spans="1:8">
      <c r="A80" s="5" t="s">
        <v>20</v>
      </c>
      <c r="B80" s="10">
        <v>-9185477</v>
      </c>
      <c r="C80" s="10">
        <v>-11318171</v>
      </c>
      <c r="D80" s="10">
        <v>-9739860</v>
      </c>
      <c r="E80" s="7">
        <v>-0.5</v>
      </c>
      <c r="F80" s="7">
        <v>-0.62</v>
      </c>
      <c r="G80" s="7">
        <v>-0.47</v>
      </c>
      <c r="H80" s="8">
        <f t="shared" si="2"/>
        <v>-0.13944929794752173</v>
      </c>
    </row>
    <row r="81" spans="1:8" ht="31.5">
      <c r="A81" s="5" t="s">
        <v>114</v>
      </c>
      <c r="B81" s="10">
        <v>-4178615</v>
      </c>
      <c r="C81" s="10">
        <v>-6934687</v>
      </c>
      <c r="D81" s="10">
        <v>-9998844</v>
      </c>
      <c r="E81" s="7">
        <v>-0.23</v>
      </c>
      <c r="F81" s="7">
        <v>-0.38</v>
      </c>
      <c r="G81" s="7">
        <v>-0.49</v>
      </c>
      <c r="H81" s="8">
        <f t="shared" si="2"/>
        <v>0.44185945234442447</v>
      </c>
    </row>
    <row r="82" spans="1:8">
      <c r="A82" s="5" t="s">
        <v>122</v>
      </c>
      <c r="B82" s="10">
        <v>-2776104</v>
      </c>
      <c r="C82" s="10">
        <v>-4465673</v>
      </c>
      <c r="D82" s="10">
        <v>-10404731</v>
      </c>
      <c r="E82" s="7">
        <v>-0.15</v>
      </c>
      <c r="F82" s="7">
        <v>-0.24</v>
      </c>
      <c r="G82" s="7">
        <v>-0.5</v>
      </c>
      <c r="H82" s="8">
        <f t="shared" si="2"/>
        <v>1.3299357118176813</v>
      </c>
    </row>
    <row r="83" spans="1:8" ht="31.5">
      <c r="A83" s="5" t="s">
        <v>111</v>
      </c>
      <c r="B83" s="10">
        <v>-3560292</v>
      </c>
      <c r="C83" s="10">
        <v>-5933363</v>
      </c>
      <c r="D83" s="10">
        <v>-12356367</v>
      </c>
      <c r="E83" s="7">
        <v>-0.19</v>
      </c>
      <c r="F83" s="7">
        <v>-0.33</v>
      </c>
      <c r="G83" s="7">
        <v>-0.6</v>
      </c>
      <c r="H83" s="8">
        <f t="shared" si="2"/>
        <v>1.0825233514281867</v>
      </c>
    </row>
    <row r="84" spans="1:8">
      <c r="A84" s="5" t="s">
        <v>127</v>
      </c>
      <c r="B84" s="10">
        <v>-8154466</v>
      </c>
      <c r="C84" s="10">
        <v>-10245923</v>
      </c>
      <c r="D84" s="10">
        <v>-14509615</v>
      </c>
      <c r="E84" s="7">
        <v>-0.45</v>
      </c>
      <c r="F84" s="7">
        <v>-0.56000000000000005</v>
      </c>
      <c r="G84" s="7">
        <v>-0.7</v>
      </c>
      <c r="H84" s="8">
        <f t="shared" si="2"/>
        <v>0.41613547164076875</v>
      </c>
    </row>
    <row r="85" spans="1:8" ht="31.5">
      <c r="A85" s="5" t="s">
        <v>131</v>
      </c>
      <c r="B85" s="10">
        <v>-13492894</v>
      </c>
      <c r="C85" s="10">
        <v>-14855467</v>
      </c>
      <c r="D85" s="10">
        <v>-15692340</v>
      </c>
      <c r="E85" s="7">
        <v>-0.74</v>
      </c>
      <c r="F85" s="7">
        <v>-0.81</v>
      </c>
      <c r="G85" s="7">
        <v>-0.76</v>
      </c>
      <c r="H85" s="8">
        <f t="shared" si="2"/>
        <v>5.6334344790372463E-2</v>
      </c>
    </row>
    <row r="86" spans="1:8">
      <c r="A86" s="5" t="s">
        <v>28</v>
      </c>
      <c r="B86" s="10">
        <v>-15306150</v>
      </c>
      <c r="C86" s="10">
        <v>-15290277</v>
      </c>
      <c r="D86" s="10">
        <v>-18119687</v>
      </c>
      <c r="E86" s="7">
        <v>-0.84</v>
      </c>
      <c r="F86" s="7">
        <v>-0.84</v>
      </c>
      <c r="G86" s="7">
        <v>-0.88</v>
      </c>
      <c r="H86" s="8">
        <f t="shared" si="2"/>
        <v>0.18504635331328531</v>
      </c>
    </row>
    <row r="87" spans="1:8">
      <c r="A87" s="5" t="s">
        <v>123</v>
      </c>
      <c r="B87" s="10">
        <v>-23969139</v>
      </c>
      <c r="C87" s="10">
        <v>-20724806</v>
      </c>
      <c r="D87" s="10">
        <v>-19999629</v>
      </c>
      <c r="E87" s="7">
        <v>-1.31</v>
      </c>
      <c r="F87" s="7">
        <v>-1.1299999999999999</v>
      </c>
      <c r="G87" s="7">
        <v>-0.97</v>
      </c>
      <c r="H87" s="8">
        <f t="shared" si="2"/>
        <v>-3.4990773858148541E-2</v>
      </c>
    </row>
    <row r="88" spans="1:8" ht="31.5">
      <c r="A88" s="5" t="s">
        <v>132</v>
      </c>
      <c r="B88" s="10">
        <v>-11967144</v>
      </c>
      <c r="C88" s="10">
        <v>-17228773</v>
      </c>
      <c r="D88" s="10">
        <v>-21046250</v>
      </c>
      <c r="E88" s="7">
        <v>-0.65</v>
      </c>
      <c r="F88" s="7">
        <v>-0.94</v>
      </c>
      <c r="G88" s="7">
        <v>-1.02</v>
      </c>
      <c r="H88" s="8">
        <f t="shared" si="2"/>
        <v>0.22157567459969435</v>
      </c>
    </row>
    <row r="89" spans="1:8" ht="31.5">
      <c r="A89" s="5" t="s">
        <v>128</v>
      </c>
      <c r="B89" s="10">
        <v>-14320169</v>
      </c>
      <c r="C89" s="10">
        <v>-14451441</v>
      </c>
      <c r="D89" s="10">
        <v>-21810764</v>
      </c>
      <c r="E89" s="7">
        <v>-0.78</v>
      </c>
      <c r="F89" s="7">
        <v>-0.79</v>
      </c>
      <c r="G89" s="7">
        <v>-1.06</v>
      </c>
      <c r="H89" s="8">
        <f t="shared" si="2"/>
        <v>0.5092449258174323</v>
      </c>
    </row>
    <row r="90" spans="1:8" ht="31.5">
      <c r="A90" s="5" t="s">
        <v>120</v>
      </c>
      <c r="B90" s="9">
        <v>1836893</v>
      </c>
      <c r="C90" s="9">
        <v>4290375</v>
      </c>
      <c r="D90" s="10">
        <v>-23916444</v>
      </c>
      <c r="E90" s="6">
        <v>0.1</v>
      </c>
      <c r="F90" s="6">
        <v>0.24</v>
      </c>
      <c r="G90" s="7">
        <v>-1.1599999999999999</v>
      </c>
      <c r="H90" s="8">
        <f t="shared" si="2"/>
        <v>-6.5744413949829559</v>
      </c>
    </row>
    <row r="91" spans="1:8">
      <c r="A91" s="5" t="s">
        <v>25</v>
      </c>
      <c r="B91" s="10">
        <v>-18106873</v>
      </c>
      <c r="C91" s="10">
        <v>-20858417</v>
      </c>
      <c r="D91" s="10">
        <v>-24119239</v>
      </c>
      <c r="E91" s="7">
        <v>-0.99</v>
      </c>
      <c r="F91" s="7">
        <v>-1.1399999999999999</v>
      </c>
      <c r="G91" s="7">
        <v>-1.17</v>
      </c>
      <c r="H91" s="8">
        <f t="shared" si="2"/>
        <v>0.15633123069694119</v>
      </c>
    </row>
    <row r="92" spans="1:8">
      <c r="A92" s="5" t="s">
        <v>129</v>
      </c>
      <c r="B92" s="10">
        <v>-28249571</v>
      </c>
      <c r="C92" s="10">
        <v>-28274229</v>
      </c>
      <c r="D92" s="10">
        <v>-27935576</v>
      </c>
      <c r="E92" s="7">
        <v>-1.54</v>
      </c>
      <c r="F92" s="7">
        <v>-1.55</v>
      </c>
      <c r="G92" s="7">
        <v>-1.35</v>
      </c>
      <c r="H92" s="8">
        <f t="shared" si="2"/>
        <v>-1.19774441948532E-2</v>
      </c>
    </row>
    <row r="93" spans="1:8" ht="31.5">
      <c r="A93" s="5" t="s">
        <v>126</v>
      </c>
      <c r="B93" s="10">
        <v>-26593877</v>
      </c>
      <c r="C93" s="10">
        <v>-26427084</v>
      </c>
      <c r="D93" s="10">
        <v>-29862797</v>
      </c>
      <c r="E93" s="7">
        <v>-1.45</v>
      </c>
      <c r="F93" s="7">
        <v>-1.45</v>
      </c>
      <c r="G93" s="7">
        <v>-1.45</v>
      </c>
      <c r="H93" s="8">
        <f t="shared" si="2"/>
        <v>0.13000726830095974</v>
      </c>
    </row>
    <row r="94" spans="1:8">
      <c r="A94" s="5" t="s">
        <v>24</v>
      </c>
      <c r="B94" s="10">
        <v>-27194188</v>
      </c>
      <c r="C94" s="10">
        <v>-31253474</v>
      </c>
      <c r="D94" s="10">
        <v>-30623850</v>
      </c>
      <c r="E94" s="7">
        <v>-1.49</v>
      </c>
      <c r="F94" s="7">
        <v>-1.71</v>
      </c>
      <c r="G94" s="7">
        <v>-1.49</v>
      </c>
      <c r="H94" s="8">
        <f t="shared" si="2"/>
        <v>-2.014572843966082E-2</v>
      </c>
    </row>
    <row r="95" spans="1:8">
      <c r="A95" s="5" t="s">
        <v>15</v>
      </c>
      <c r="B95" s="10">
        <v>-49447147</v>
      </c>
      <c r="C95" s="10">
        <v>-46278773</v>
      </c>
      <c r="D95" s="10">
        <v>-43642996</v>
      </c>
      <c r="E95" s="7">
        <v>-2.7</v>
      </c>
      <c r="F95" s="7">
        <v>-2.5299999999999998</v>
      </c>
      <c r="G95" s="7">
        <v>-2.12</v>
      </c>
      <c r="H95" s="8">
        <f t="shared" si="2"/>
        <v>-5.6954340600171058E-2</v>
      </c>
    </row>
    <row r="96" spans="1:8" ht="31.5">
      <c r="A96" s="5" t="s">
        <v>31</v>
      </c>
      <c r="B96" s="10">
        <v>-36900077</v>
      </c>
      <c r="C96" s="10">
        <v>-46588450</v>
      </c>
      <c r="D96" s="10">
        <v>-48391592</v>
      </c>
      <c r="E96" s="7">
        <v>-2.02</v>
      </c>
      <c r="F96" s="7">
        <v>-2.5499999999999998</v>
      </c>
      <c r="G96" s="7">
        <v>-2.35</v>
      </c>
      <c r="H96" s="8">
        <f t="shared" si="2"/>
        <v>3.8703627186566628E-2</v>
      </c>
    </row>
    <row r="97" spans="1:8">
      <c r="A97" s="5" t="s">
        <v>135</v>
      </c>
      <c r="B97" s="10">
        <v>-56921733</v>
      </c>
      <c r="C97" s="10">
        <v>-45985591</v>
      </c>
      <c r="D97" s="10">
        <v>-50086862</v>
      </c>
      <c r="E97" s="7">
        <v>-3.11</v>
      </c>
      <c r="F97" s="7">
        <v>-2.52</v>
      </c>
      <c r="G97" s="7">
        <v>-2.4300000000000002</v>
      </c>
      <c r="H97" s="8">
        <f t="shared" si="2"/>
        <v>8.9186001763030515E-2</v>
      </c>
    </row>
    <row r="98" spans="1:8">
      <c r="A98" s="5" t="s">
        <v>137</v>
      </c>
      <c r="B98" s="10">
        <v>-49883769</v>
      </c>
      <c r="C98" s="10">
        <v>-48532529</v>
      </c>
      <c r="D98" s="10">
        <v>-50519018</v>
      </c>
      <c r="E98" s="7">
        <v>-2.72</v>
      </c>
      <c r="F98" s="7">
        <v>-2.66</v>
      </c>
      <c r="G98" s="7">
        <v>-2.4500000000000002</v>
      </c>
      <c r="H98" s="8">
        <f t="shared" si="2"/>
        <v>4.0931083562531841E-2</v>
      </c>
    </row>
    <row r="99" spans="1:8" ht="31.5">
      <c r="A99" s="5" t="s">
        <v>29</v>
      </c>
      <c r="B99" s="10">
        <v>-43426922</v>
      </c>
      <c r="C99" s="10">
        <v>-44739362</v>
      </c>
      <c r="D99" s="10">
        <v>-59034142</v>
      </c>
      <c r="E99" s="7">
        <v>-2.37</v>
      </c>
      <c r="F99" s="7">
        <v>-2.4500000000000002</v>
      </c>
      <c r="G99" s="7">
        <v>-2.86</v>
      </c>
      <c r="H99" s="8">
        <f t="shared" si="2"/>
        <v>0.3195123792780058</v>
      </c>
    </row>
    <row r="100" spans="1:8" ht="31.5">
      <c r="A100" s="5" t="s">
        <v>30</v>
      </c>
      <c r="B100" s="10">
        <v>-55839022</v>
      </c>
      <c r="C100" s="10">
        <v>-61489092</v>
      </c>
      <c r="D100" s="10">
        <v>-66632150</v>
      </c>
      <c r="E100" s="7">
        <v>-3.05</v>
      </c>
      <c r="F100" s="7">
        <v>-3.37</v>
      </c>
      <c r="G100" s="7">
        <v>-3.23</v>
      </c>
      <c r="H100" s="8">
        <f t="shared" si="2"/>
        <v>8.3641794547885007E-2</v>
      </c>
    </row>
    <row r="101" spans="1:8" ht="31.5">
      <c r="A101" s="5" t="s">
        <v>136</v>
      </c>
      <c r="B101" s="10">
        <v>-60419170</v>
      </c>
      <c r="C101" s="10">
        <v>-61697813</v>
      </c>
      <c r="D101" s="10">
        <v>-67382578</v>
      </c>
      <c r="E101" s="7">
        <v>-3.3</v>
      </c>
      <c r="F101" s="7">
        <v>-3.38</v>
      </c>
      <c r="G101" s="7">
        <v>-3.27</v>
      </c>
      <c r="H101" s="8">
        <f t="shared" si="2"/>
        <v>9.2138841290857421E-2</v>
      </c>
    </row>
    <row r="102" spans="1:8">
      <c r="A102" s="5" t="s">
        <v>134</v>
      </c>
      <c r="B102" s="10">
        <v>-40532192</v>
      </c>
      <c r="C102" s="10">
        <v>-51135429</v>
      </c>
      <c r="D102" s="10">
        <v>-76404114</v>
      </c>
      <c r="E102" s="7">
        <v>-2.21</v>
      </c>
      <c r="F102" s="7">
        <v>-2.8</v>
      </c>
      <c r="G102" s="7">
        <v>-3.7</v>
      </c>
      <c r="H102" s="8">
        <f t="shared" si="2"/>
        <v>0.4941522051179037</v>
      </c>
    </row>
    <row r="103" spans="1:8">
      <c r="A103" s="5" t="s">
        <v>140</v>
      </c>
      <c r="B103" s="10">
        <v>-76571475</v>
      </c>
      <c r="C103" s="10">
        <v>-74908195</v>
      </c>
      <c r="D103" s="10">
        <v>-76466997</v>
      </c>
      <c r="E103" s="7">
        <v>-4.18</v>
      </c>
      <c r="F103" s="7">
        <v>-4.0999999999999996</v>
      </c>
      <c r="G103" s="7">
        <v>-3.71</v>
      </c>
      <c r="H103" s="8">
        <f t="shared" ref="H103:H118" si="3">(D103-C103)/C103</f>
        <v>2.0809498880596442E-2</v>
      </c>
    </row>
    <row r="104" spans="1:8">
      <c r="A104" s="5" t="s">
        <v>14</v>
      </c>
      <c r="B104" s="10">
        <v>-64507424</v>
      </c>
      <c r="C104" s="10">
        <v>-81661198</v>
      </c>
      <c r="D104" s="10">
        <v>-87262384</v>
      </c>
      <c r="E104" s="7">
        <v>-3.52</v>
      </c>
      <c r="F104" s="7">
        <v>-4.47</v>
      </c>
      <c r="G104" s="7">
        <v>-4.2300000000000004</v>
      </c>
      <c r="H104" s="8">
        <f t="shared" si="3"/>
        <v>6.859054406720802E-2</v>
      </c>
    </row>
    <row r="105" spans="1:8" ht="47.25">
      <c r="A105" s="5" t="s">
        <v>32</v>
      </c>
      <c r="B105" s="10">
        <v>-77897818</v>
      </c>
      <c r="C105" s="10">
        <v>-86590547</v>
      </c>
      <c r="D105" s="10">
        <v>-93951603</v>
      </c>
      <c r="E105" s="7">
        <v>-4.25</v>
      </c>
      <c r="F105" s="7">
        <v>-4.74</v>
      </c>
      <c r="G105" s="7">
        <v>-4.5599999999999996</v>
      </c>
      <c r="H105" s="8">
        <f t="shared" si="3"/>
        <v>8.5009926083501927E-2</v>
      </c>
    </row>
    <row r="106" spans="1:8" ht="31.5">
      <c r="A106" s="5" t="s">
        <v>16</v>
      </c>
      <c r="B106" s="10">
        <v>-81073264</v>
      </c>
      <c r="C106" s="10">
        <v>-82927411</v>
      </c>
      <c r="D106" s="10">
        <v>-94393003</v>
      </c>
      <c r="E106" s="7">
        <v>-4.43</v>
      </c>
      <c r="F106" s="7">
        <v>-4.54</v>
      </c>
      <c r="G106" s="7">
        <v>-4.58</v>
      </c>
      <c r="H106" s="8">
        <f t="shared" si="3"/>
        <v>0.13826058069026176</v>
      </c>
    </row>
    <row r="107" spans="1:8" ht="31.5">
      <c r="A107" s="5" t="s">
        <v>138</v>
      </c>
      <c r="B107" s="10">
        <v>-102082593</v>
      </c>
      <c r="C107" s="10">
        <v>-99182381</v>
      </c>
      <c r="D107" s="10">
        <v>-96031670</v>
      </c>
      <c r="E107" s="7">
        <v>-5.57</v>
      </c>
      <c r="F107" s="7">
        <v>-5.43</v>
      </c>
      <c r="G107" s="7">
        <v>-4.66</v>
      </c>
      <c r="H107" s="8">
        <f t="shared" si="3"/>
        <v>-3.176684173371478E-2</v>
      </c>
    </row>
    <row r="108" spans="1:8" ht="31.5">
      <c r="A108" s="5" t="s">
        <v>35</v>
      </c>
      <c r="B108" s="10">
        <v>-91030178</v>
      </c>
      <c r="C108" s="10">
        <v>-92062399</v>
      </c>
      <c r="D108" s="10">
        <v>-96455921</v>
      </c>
      <c r="E108" s="7">
        <v>-4.97</v>
      </c>
      <c r="F108" s="7">
        <v>-5.04</v>
      </c>
      <c r="G108" s="7">
        <v>-4.68</v>
      </c>
      <c r="H108" s="8">
        <f t="shared" si="3"/>
        <v>4.7723305581033146E-2</v>
      </c>
    </row>
    <row r="109" spans="1:8">
      <c r="A109" s="5" t="s">
        <v>36</v>
      </c>
      <c r="B109" s="10">
        <v>-112975160</v>
      </c>
      <c r="C109" s="10">
        <v>-95481190</v>
      </c>
      <c r="D109" s="10">
        <v>-97405855</v>
      </c>
      <c r="E109" s="7">
        <v>-6.17</v>
      </c>
      <c r="F109" s="7">
        <v>-5.23</v>
      </c>
      <c r="G109" s="7">
        <v>-4.72</v>
      </c>
      <c r="H109" s="8">
        <f t="shared" si="3"/>
        <v>2.0157530504175743E-2</v>
      </c>
    </row>
    <row r="110" spans="1:8">
      <c r="A110" s="5" t="s">
        <v>139</v>
      </c>
      <c r="B110" s="10">
        <v>-96555332</v>
      </c>
      <c r="C110" s="10">
        <v>-91223772</v>
      </c>
      <c r="D110" s="10">
        <v>-97513532</v>
      </c>
      <c r="E110" s="7">
        <v>-5.27</v>
      </c>
      <c r="F110" s="7">
        <v>-4.99</v>
      </c>
      <c r="G110" s="7">
        <v>-4.7300000000000004</v>
      </c>
      <c r="H110" s="8">
        <f t="shared" si="3"/>
        <v>6.8948694645075623E-2</v>
      </c>
    </row>
    <row r="111" spans="1:8">
      <c r="A111" s="5" t="s">
        <v>33</v>
      </c>
      <c r="B111" s="10">
        <v>-73205106</v>
      </c>
      <c r="C111" s="10">
        <v>-80182233</v>
      </c>
      <c r="D111" s="10">
        <v>-100632346</v>
      </c>
      <c r="E111" s="7">
        <v>-4</v>
      </c>
      <c r="F111" s="7">
        <v>-4.3899999999999997</v>
      </c>
      <c r="G111" s="7">
        <v>-4.88</v>
      </c>
      <c r="H111" s="8">
        <f t="shared" si="3"/>
        <v>0.255045441301192</v>
      </c>
    </row>
    <row r="112" spans="1:8">
      <c r="A112" s="5" t="s">
        <v>13</v>
      </c>
      <c r="B112" s="10">
        <v>-114345717</v>
      </c>
      <c r="C112" s="10">
        <v>-120421957</v>
      </c>
      <c r="D112" s="10">
        <v>-117198236</v>
      </c>
      <c r="E112" s="7">
        <v>-6.24</v>
      </c>
      <c r="F112" s="7">
        <v>-6.59</v>
      </c>
      <c r="G112" s="7">
        <v>-5.68</v>
      </c>
      <c r="H112" s="8">
        <f t="shared" si="3"/>
        <v>-2.6770209356421604E-2</v>
      </c>
    </row>
    <row r="113" spans="1:8" ht="31.5">
      <c r="A113" s="5" t="s">
        <v>34</v>
      </c>
      <c r="B113" s="10">
        <v>-166222181</v>
      </c>
      <c r="C113" s="10">
        <v>-163703197</v>
      </c>
      <c r="D113" s="10">
        <v>-187654671</v>
      </c>
      <c r="E113" s="7">
        <v>-9.08</v>
      </c>
      <c r="F113" s="7">
        <v>-8.9600000000000009</v>
      </c>
      <c r="G113" s="7">
        <v>-9.1</v>
      </c>
      <c r="H113" s="8">
        <f t="shared" si="3"/>
        <v>0.14631036191675598</v>
      </c>
    </row>
    <row r="114" spans="1:8">
      <c r="A114" s="5" t="s">
        <v>141</v>
      </c>
      <c r="B114" s="10">
        <v>-275350211</v>
      </c>
      <c r="C114" s="10">
        <v>-264698244</v>
      </c>
      <c r="D114" s="10">
        <v>-264943789</v>
      </c>
      <c r="E114" s="7">
        <v>-15.04</v>
      </c>
      <c r="F114" s="7">
        <v>-14.49</v>
      </c>
      <c r="G114" s="7">
        <v>-12.84</v>
      </c>
      <c r="H114" s="8">
        <f t="shared" si="3"/>
        <v>9.276412124592712E-4</v>
      </c>
    </row>
    <row r="115" spans="1:8" ht="31.5">
      <c r="A115" s="15" t="s">
        <v>37</v>
      </c>
      <c r="B115" s="16">
        <v>-303466530</v>
      </c>
      <c r="C115" s="16">
        <v>-281888631</v>
      </c>
      <c r="D115" s="16">
        <v>-278330088</v>
      </c>
      <c r="E115" s="17">
        <v>-16.57</v>
      </c>
      <c r="F115" s="17">
        <v>-15.43</v>
      </c>
      <c r="G115" s="17">
        <v>-13.49</v>
      </c>
      <c r="H115" s="20">
        <f t="shared" si="3"/>
        <v>-1.2623932321697642E-2</v>
      </c>
    </row>
    <row r="116" spans="1:8" ht="31.5">
      <c r="A116" s="5" t="s">
        <v>143</v>
      </c>
      <c r="B116" s="10">
        <v>-754954336</v>
      </c>
      <c r="C116" s="10">
        <v>-654897718</v>
      </c>
      <c r="D116" s="10">
        <v>-686122784</v>
      </c>
      <c r="E116" s="7">
        <v>-41.22</v>
      </c>
      <c r="F116" s="7">
        <v>-35.840000000000003</v>
      </c>
      <c r="G116" s="7">
        <v>-33.26</v>
      </c>
      <c r="H116" s="8">
        <f t="shared" si="3"/>
        <v>4.7679301884511985E-2</v>
      </c>
    </row>
    <row r="117" spans="1:8" ht="31.5">
      <c r="A117" s="5" t="s">
        <v>38</v>
      </c>
      <c r="B117" s="10">
        <v>-1158009000</v>
      </c>
      <c r="C117" s="10">
        <v>-1115204000</v>
      </c>
      <c r="D117" s="10">
        <v>-1101985000</v>
      </c>
      <c r="E117" s="7">
        <v>-63.23</v>
      </c>
      <c r="F117" s="7">
        <v>-61.03</v>
      </c>
      <c r="G117" s="7">
        <v>-53.42</v>
      </c>
      <c r="H117" s="8">
        <f t="shared" si="3"/>
        <v>-1.1853436680643183E-2</v>
      </c>
    </row>
    <row r="118" spans="1:8">
      <c r="A118" s="5" t="s">
        <v>142</v>
      </c>
      <c r="B118" s="10">
        <v>-1194964880</v>
      </c>
      <c r="C118" s="10">
        <v>-1297293021</v>
      </c>
      <c r="D118" s="10">
        <v>-1465356092</v>
      </c>
      <c r="E118" s="7">
        <v>-65.25</v>
      </c>
      <c r="F118" s="7">
        <v>-71</v>
      </c>
      <c r="G118" s="7">
        <v>-71.040000000000006</v>
      </c>
      <c r="H118" s="8">
        <f t="shared" si="3"/>
        <v>0.12954904426330063</v>
      </c>
    </row>
    <row r="121" spans="1:8" ht="21">
      <c r="A121" s="1" t="s">
        <v>41</v>
      </c>
    </row>
    <row r="122" spans="1:8" ht="18.75">
      <c r="A122" s="2" t="s">
        <v>173</v>
      </c>
    </row>
    <row r="123" spans="1:8" ht="18.75">
      <c r="A123" s="2" t="s">
        <v>2</v>
      </c>
    </row>
    <row r="125" spans="1:8" ht="21">
      <c r="A125" s="3" t="s">
        <v>3</v>
      </c>
      <c r="B125" s="38" t="s">
        <v>4</v>
      </c>
      <c r="C125" s="39" t="s">
        <v>5</v>
      </c>
      <c r="D125" s="39" t="s">
        <v>5</v>
      </c>
      <c r="E125" s="38" t="s">
        <v>6</v>
      </c>
      <c r="F125" s="39" t="s">
        <v>5</v>
      </c>
      <c r="G125" s="39" t="s">
        <v>5</v>
      </c>
      <c r="H125" s="19" t="s">
        <v>147</v>
      </c>
    </row>
    <row r="126" spans="1:8" ht="21">
      <c r="A126" s="4" t="s">
        <v>5</v>
      </c>
      <c r="B126" s="3">
        <v>2022</v>
      </c>
      <c r="C126" s="3" t="s">
        <v>9</v>
      </c>
      <c r="D126" s="3">
        <v>2024</v>
      </c>
      <c r="E126" s="3" t="s">
        <v>8</v>
      </c>
      <c r="F126" s="3" t="s">
        <v>9</v>
      </c>
      <c r="G126" s="3" t="s">
        <v>10</v>
      </c>
      <c r="H126" s="3" t="s">
        <v>40</v>
      </c>
    </row>
    <row r="127" spans="1:8">
      <c r="A127" s="5" t="s">
        <v>12</v>
      </c>
      <c r="B127" s="9">
        <v>2625855413</v>
      </c>
      <c r="C127" s="9">
        <v>3007640148</v>
      </c>
      <c r="D127" s="9">
        <v>3439441453</v>
      </c>
      <c r="E127" s="6">
        <v>942.46</v>
      </c>
      <c r="F127" s="6">
        <v>441.59</v>
      </c>
      <c r="G127" s="6">
        <v>313.3</v>
      </c>
      <c r="H127" s="8">
        <f t="shared" ref="H127:H154" si="4">(D127-C127)/C127</f>
        <v>0.1435681410514274</v>
      </c>
    </row>
    <row r="128" spans="1:8">
      <c r="A128" s="5" t="s">
        <v>11</v>
      </c>
      <c r="B128" s="9">
        <v>278617892</v>
      </c>
      <c r="C128" s="9">
        <v>681093014</v>
      </c>
      <c r="D128" s="9">
        <v>1097807805</v>
      </c>
      <c r="E128" s="6">
        <v>100</v>
      </c>
      <c r="F128" s="6">
        <v>100</v>
      </c>
      <c r="G128" s="6">
        <v>100</v>
      </c>
      <c r="H128" s="8">
        <f t="shared" si="4"/>
        <v>0.61183242587186482</v>
      </c>
    </row>
    <row r="129" spans="1:8" ht="31.5">
      <c r="A129" s="5" t="s">
        <v>16</v>
      </c>
      <c r="B129" s="10">
        <v>-1517339</v>
      </c>
      <c r="C129" s="9">
        <v>2649350</v>
      </c>
      <c r="D129" s="9">
        <v>10634343</v>
      </c>
      <c r="E129" s="7">
        <v>-0.55000000000000004</v>
      </c>
      <c r="F129" s="6">
        <v>0.39</v>
      </c>
      <c r="G129" s="6">
        <v>0.97</v>
      </c>
      <c r="H129" s="8">
        <f t="shared" si="4"/>
        <v>3.0139441749863174</v>
      </c>
    </row>
    <row r="130" spans="1:8" ht="31.5">
      <c r="A130" s="5" t="s">
        <v>17</v>
      </c>
      <c r="B130" s="10">
        <v>-943165</v>
      </c>
      <c r="C130" s="10">
        <v>-962568</v>
      </c>
      <c r="D130" s="10">
        <v>-1123076</v>
      </c>
      <c r="E130" s="7">
        <v>-0.34</v>
      </c>
      <c r="F130" s="7">
        <v>-0.14000000000000001</v>
      </c>
      <c r="G130" s="7">
        <v>-0.1</v>
      </c>
      <c r="H130" s="8">
        <f t="shared" si="4"/>
        <v>0.16674977767804455</v>
      </c>
    </row>
    <row r="131" spans="1:8">
      <c r="A131" s="5" t="s">
        <v>19</v>
      </c>
      <c r="B131" s="10">
        <v>-2921239</v>
      </c>
      <c r="C131" s="10">
        <v>-2213225</v>
      </c>
      <c r="D131" s="10">
        <v>-2561652</v>
      </c>
      <c r="E131" s="7">
        <v>-1.05</v>
      </c>
      <c r="F131" s="7">
        <v>-0.33</v>
      </c>
      <c r="G131" s="7">
        <v>-0.23</v>
      </c>
      <c r="H131" s="8">
        <f t="shared" si="4"/>
        <v>0.15742954286166114</v>
      </c>
    </row>
    <row r="132" spans="1:8">
      <c r="A132" s="5" t="s">
        <v>20</v>
      </c>
      <c r="B132" s="10">
        <v>-7570422</v>
      </c>
      <c r="C132" s="10">
        <v>-10016865</v>
      </c>
      <c r="D132" s="10">
        <v>-8245559</v>
      </c>
      <c r="E132" s="7">
        <v>-2.72</v>
      </c>
      <c r="F132" s="7">
        <v>-1.47</v>
      </c>
      <c r="G132" s="7">
        <v>-0.75</v>
      </c>
      <c r="H132" s="8">
        <f t="shared" si="4"/>
        <v>-0.1768323722042775</v>
      </c>
    </row>
    <row r="133" spans="1:8">
      <c r="A133" s="5" t="s">
        <v>22</v>
      </c>
      <c r="B133" s="10">
        <v>-8779243</v>
      </c>
      <c r="C133" s="10">
        <v>-8991713</v>
      </c>
      <c r="D133" s="10">
        <v>-9105488</v>
      </c>
      <c r="E133" s="7">
        <v>-3.15</v>
      </c>
      <c r="F133" s="7">
        <v>-1.32</v>
      </c>
      <c r="G133" s="7">
        <v>-0.83</v>
      </c>
      <c r="H133" s="8">
        <f t="shared" si="4"/>
        <v>1.2653317560291349E-2</v>
      </c>
    </row>
    <row r="134" spans="1:8">
      <c r="A134" s="5" t="s">
        <v>26</v>
      </c>
      <c r="B134" s="10">
        <v>-13499491</v>
      </c>
      <c r="C134" s="10">
        <v>-14884647</v>
      </c>
      <c r="D134" s="10">
        <v>-15713941</v>
      </c>
      <c r="E134" s="7">
        <v>-4.8499999999999996</v>
      </c>
      <c r="F134" s="7">
        <v>-2.19</v>
      </c>
      <c r="G134" s="7">
        <v>-1.43</v>
      </c>
      <c r="H134" s="8">
        <f t="shared" si="4"/>
        <v>5.5714724037459536E-2</v>
      </c>
    </row>
    <row r="135" spans="1:8">
      <c r="A135" s="5" t="s">
        <v>28</v>
      </c>
      <c r="B135" s="10">
        <v>-15281248</v>
      </c>
      <c r="C135" s="10">
        <v>-15288475</v>
      </c>
      <c r="D135" s="10">
        <v>-18159451</v>
      </c>
      <c r="E135" s="7">
        <v>-5.49</v>
      </c>
      <c r="F135" s="7">
        <v>-2.25</v>
      </c>
      <c r="G135" s="7">
        <v>-1.65</v>
      </c>
      <c r="H135" s="8">
        <f t="shared" si="4"/>
        <v>0.18778694408696747</v>
      </c>
    </row>
    <row r="136" spans="1:8">
      <c r="A136" s="5" t="s">
        <v>15</v>
      </c>
      <c r="B136" s="10">
        <v>-19792397</v>
      </c>
      <c r="C136" s="10">
        <v>-21083807</v>
      </c>
      <c r="D136" s="10">
        <v>-19674027</v>
      </c>
      <c r="E136" s="7">
        <v>-7.1</v>
      </c>
      <c r="F136" s="7">
        <v>-3.1</v>
      </c>
      <c r="G136" s="7">
        <v>-1.79</v>
      </c>
      <c r="H136" s="8">
        <f t="shared" si="4"/>
        <v>-6.6865533345092751E-2</v>
      </c>
    </row>
    <row r="137" spans="1:8" ht="31.5">
      <c r="A137" s="5" t="s">
        <v>29</v>
      </c>
      <c r="B137" s="10">
        <v>-16473754</v>
      </c>
      <c r="C137" s="10">
        <v>-23344533</v>
      </c>
      <c r="D137" s="10">
        <v>-20663401</v>
      </c>
      <c r="E137" s="7">
        <v>-5.91</v>
      </c>
      <c r="F137" s="7">
        <v>-3.43</v>
      </c>
      <c r="G137" s="7">
        <v>-1.88</v>
      </c>
      <c r="H137" s="8">
        <f t="shared" si="4"/>
        <v>-0.11485053052892512</v>
      </c>
    </row>
    <row r="138" spans="1:8">
      <c r="A138" s="5" t="s">
        <v>23</v>
      </c>
      <c r="B138" s="10">
        <v>-14332514</v>
      </c>
      <c r="C138" s="10">
        <v>-14471025</v>
      </c>
      <c r="D138" s="10">
        <v>-21902464</v>
      </c>
      <c r="E138" s="7">
        <v>-5.14</v>
      </c>
      <c r="F138" s="7">
        <v>-2.13</v>
      </c>
      <c r="G138" s="7">
        <v>-2</v>
      </c>
      <c r="H138" s="8">
        <f t="shared" si="4"/>
        <v>0.51353922752534809</v>
      </c>
    </row>
    <row r="139" spans="1:8">
      <c r="A139" s="5" t="s">
        <v>25</v>
      </c>
      <c r="B139" s="10">
        <v>-17201615</v>
      </c>
      <c r="C139" s="10">
        <v>-19703543</v>
      </c>
      <c r="D139" s="10">
        <v>-23059691</v>
      </c>
      <c r="E139" s="7">
        <v>-6.17</v>
      </c>
      <c r="F139" s="7">
        <v>-2.89</v>
      </c>
      <c r="G139" s="7">
        <v>-2.1</v>
      </c>
      <c r="H139" s="8">
        <f t="shared" si="4"/>
        <v>0.17033220878092839</v>
      </c>
    </row>
    <row r="140" spans="1:8">
      <c r="A140" s="5" t="s">
        <v>27</v>
      </c>
      <c r="B140" s="10">
        <v>-12440969</v>
      </c>
      <c r="C140" s="10">
        <v>-17372200</v>
      </c>
      <c r="D140" s="10">
        <v>-25131995</v>
      </c>
      <c r="E140" s="7">
        <v>-4.47</v>
      </c>
      <c r="F140" s="7">
        <v>-2.5499999999999998</v>
      </c>
      <c r="G140" s="7">
        <v>-2.29</v>
      </c>
      <c r="H140" s="8">
        <f t="shared" si="4"/>
        <v>0.44667888925985194</v>
      </c>
    </row>
    <row r="141" spans="1:8">
      <c r="A141" s="5" t="s">
        <v>21</v>
      </c>
      <c r="B141" s="10">
        <v>-25854069</v>
      </c>
      <c r="C141" s="10">
        <v>-26589540</v>
      </c>
      <c r="D141" s="10">
        <v>-30177254</v>
      </c>
      <c r="E141" s="7">
        <v>-9.2799999999999994</v>
      </c>
      <c r="F141" s="7">
        <v>-3.9</v>
      </c>
      <c r="G141" s="7">
        <v>-2.75</v>
      </c>
      <c r="H141" s="8">
        <f t="shared" si="4"/>
        <v>0.13492952491844537</v>
      </c>
    </row>
    <row r="142" spans="1:8">
      <c r="A142" s="5" t="s">
        <v>18</v>
      </c>
      <c r="B142" s="10">
        <v>-41899982</v>
      </c>
      <c r="C142" s="10">
        <v>-45316077</v>
      </c>
      <c r="D142" s="10">
        <v>-34576027</v>
      </c>
      <c r="E142" s="7">
        <v>-15.04</v>
      </c>
      <c r="F142" s="7">
        <v>-6.65</v>
      </c>
      <c r="G142" s="7">
        <v>-3.15</v>
      </c>
      <c r="H142" s="8">
        <f t="shared" si="4"/>
        <v>-0.2370030839165535</v>
      </c>
    </row>
    <row r="143" spans="1:8">
      <c r="A143" s="5" t="s">
        <v>24</v>
      </c>
      <c r="B143" s="10">
        <v>-58769484</v>
      </c>
      <c r="C143" s="10">
        <v>-52777618</v>
      </c>
      <c r="D143" s="10">
        <v>-34922619</v>
      </c>
      <c r="E143" s="7">
        <v>-21.09</v>
      </c>
      <c r="F143" s="7">
        <v>-7.75</v>
      </c>
      <c r="G143" s="7">
        <v>-3.18</v>
      </c>
      <c r="H143" s="8">
        <f t="shared" si="4"/>
        <v>-0.33830626838823991</v>
      </c>
    </row>
    <row r="144" spans="1:8" ht="31.5">
      <c r="A144" s="5" t="s">
        <v>31</v>
      </c>
      <c r="B144" s="10">
        <v>-26849106</v>
      </c>
      <c r="C144" s="10">
        <v>-37281521</v>
      </c>
      <c r="D144" s="10">
        <v>-38402134</v>
      </c>
      <c r="E144" s="7">
        <v>-9.64</v>
      </c>
      <c r="F144" s="7">
        <v>-5.47</v>
      </c>
      <c r="G144" s="7">
        <v>-3.5</v>
      </c>
      <c r="H144" s="8">
        <f t="shared" si="4"/>
        <v>3.0058135235415957E-2</v>
      </c>
    </row>
    <row r="145" spans="1:8" ht="31.5">
      <c r="A145" s="5" t="s">
        <v>30</v>
      </c>
      <c r="B145" s="10">
        <v>-53331353</v>
      </c>
      <c r="C145" s="10">
        <v>-57766439</v>
      </c>
      <c r="D145" s="10">
        <v>-61749198</v>
      </c>
      <c r="E145" s="7">
        <v>-19.14</v>
      </c>
      <c r="F145" s="7">
        <v>-8.48</v>
      </c>
      <c r="G145" s="7">
        <v>-5.63</v>
      </c>
      <c r="H145" s="8">
        <f t="shared" si="4"/>
        <v>6.894589780754877E-2</v>
      </c>
    </row>
    <row r="146" spans="1:8" ht="47.25">
      <c r="A146" s="5" t="s">
        <v>32</v>
      </c>
      <c r="B146" s="10">
        <v>-62861838</v>
      </c>
      <c r="C146" s="10">
        <v>-70486142</v>
      </c>
      <c r="D146" s="10">
        <v>-77949568</v>
      </c>
      <c r="E146" s="7">
        <v>-22.56</v>
      </c>
      <c r="F146" s="7">
        <v>-10.35</v>
      </c>
      <c r="G146" s="7">
        <v>-7.1</v>
      </c>
      <c r="H146" s="8">
        <f t="shared" si="4"/>
        <v>0.10588501212053852</v>
      </c>
    </row>
    <row r="147" spans="1:8" ht="31.5">
      <c r="A147" s="5" t="s">
        <v>35</v>
      </c>
      <c r="B147" s="10">
        <v>-81759223</v>
      </c>
      <c r="C147" s="10">
        <v>-78540276</v>
      </c>
      <c r="D147" s="10">
        <v>-84818868</v>
      </c>
      <c r="E147" s="7">
        <v>-29.35</v>
      </c>
      <c r="F147" s="7">
        <v>-11.53</v>
      </c>
      <c r="G147" s="7">
        <v>-7.73</v>
      </c>
      <c r="H147" s="8">
        <f t="shared" si="4"/>
        <v>7.9941048335506235E-2</v>
      </c>
    </row>
    <row r="148" spans="1:8">
      <c r="A148" s="5" t="s">
        <v>14</v>
      </c>
      <c r="B148" s="10">
        <v>-64059876</v>
      </c>
      <c r="C148" s="10">
        <v>-81145279</v>
      </c>
      <c r="D148" s="10">
        <v>-86839780</v>
      </c>
      <c r="E148" s="7">
        <v>-22.99</v>
      </c>
      <c r="F148" s="7">
        <v>-11.91</v>
      </c>
      <c r="G148" s="7">
        <v>-7.91</v>
      </c>
      <c r="H148" s="8">
        <f t="shared" si="4"/>
        <v>7.0176614957476458E-2</v>
      </c>
    </row>
    <row r="149" spans="1:8">
      <c r="A149" s="5" t="s">
        <v>36</v>
      </c>
      <c r="B149" s="10">
        <v>-112888947</v>
      </c>
      <c r="C149" s="10">
        <v>-95395708</v>
      </c>
      <c r="D149" s="10">
        <v>-96272852</v>
      </c>
      <c r="E149" s="7">
        <v>-40.520000000000003</v>
      </c>
      <c r="F149" s="7">
        <v>-14.01</v>
      </c>
      <c r="G149" s="7">
        <v>-8.77</v>
      </c>
      <c r="H149" s="8">
        <f t="shared" si="4"/>
        <v>9.1947952207661159E-3</v>
      </c>
    </row>
    <row r="150" spans="1:8">
      <c r="A150" s="5" t="s">
        <v>33</v>
      </c>
      <c r="B150" s="10">
        <v>-72017858</v>
      </c>
      <c r="C150" s="10">
        <v>-78865568</v>
      </c>
      <c r="D150" s="10">
        <v>-99131752</v>
      </c>
      <c r="E150" s="7">
        <v>-25.85</v>
      </c>
      <c r="F150" s="7">
        <v>-11.58</v>
      </c>
      <c r="G150" s="7">
        <v>-9.0299999999999994</v>
      </c>
      <c r="H150" s="8">
        <f t="shared" si="4"/>
        <v>0.25697125518705449</v>
      </c>
    </row>
    <row r="151" spans="1:8">
      <c r="A151" s="5" t="s">
        <v>13</v>
      </c>
      <c r="B151" s="10">
        <v>-119595982</v>
      </c>
      <c r="C151" s="10">
        <v>-126231895</v>
      </c>
      <c r="D151" s="10">
        <v>-124828249</v>
      </c>
      <c r="E151" s="7">
        <v>-42.93</v>
      </c>
      <c r="F151" s="7">
        <v>-18.53</v>
      </c>
      <c r="G151" s="7">
        <v>-11.37</v>
      </c>
      <c r="H151" s="8">
        <f t="shared" si="4"/>
        <v>-1.1119582733032726E-2</v>
      </c>
    </row>
    <row r="152" spans="1:8" ht="31.5">
      <c r="A152" s="5" t="s">
        <v>34</v>
      </c>
      <c r="B152" s="10">
        <v>-142076150</v>
      </c>
      <c r="C152" s="10">
        <v>-130433680</v>
      </c>
      <c r="D152" s="10">
        <v>-143994483</v>
      </c>
      <c r="E152" s="7">
        <v>-50.99</v>
      </c>
      <c r="F152" s="7">
        <v>-19.149999999999999</v>
      </c>
      <c r="G152" s="7">
        <v>-13.12</v>
      </c>
      <c r="H152" s="8">
        <f t="shared" si="4"/>
        <v>0.10396703520133757</v>
      </c>
    </row>
    <row r="153" spans="1:8" ht="31.5">
      <c r="A153" s="15" t="s">
        <v>37</v>
      </c>
      <c r="B153" s="16">
        <v>-261080256</v>
      </c>
      <c r="C153" s="16">
        <v>-250323139</v>
      </c>
      <c r="D153" s="16">
        <v>-236701462</v>
      </c>
      <c r="E153" s="17">
        <v>-93.71</v>
      </c>
      <c r="F153" s="17">
        <v>-36.75</v>
      </c>
      <c r="G153" s="17">
        <v>-21.56</v>
      </c>
      <c r="H153" s="20">
        <f t="shared" si="4"/>
        <v>-5.4416371792141836E-2</v>
      </c>
    </row>
    <row r="154" spans="1:8" ht="31.5">
      <c r="A154" s="5" t="s">
        <v>38</v>
      </c>
      <c r="B154" s="10">
        <v>-1093440000</v>
      </c>
      <c r="C154" s="10">
        <v>-1049711000</v>
      </c>
      <c r="D154" s="10">
        <v>-1036563000</v>
      </c>
      <c r="E154" s="7">
        <v>-392.45</v>
      </c>
      <c r="F154" s="7">
        <v>-154.12</v>
      </c>
      <c r="G154" s="7">
        <v>-94.42</v>
      </c>
      <c r="H154" s="8">
        <f t="shared" si="4"/>
        <v>-1.2525352215990878E-2</v>
      </c>
    </row>
    <row r="155" spans="1:8">
      <c r="H155" s="8"/>
    </row>
  </sheetData>
  <sortState xmlns:xlrd2="http://schemas.microsoft.com/office/spreadsheetml/2017/richdata2" ref="A6:I124">
    <sortCondition descending="1" ref="D7"/>
  </sortState>
  <mergeCells count="4">
    <mergeCell ref="B5:D5"/>
    <mergeCell ref="E5:G5"/>
    <mergeCell ref="B125:D125"/>
    <mergeCell ref="E125:G1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3"/>
  <sheetViews>
    <sheetView workbookViewId="0">
      <selection activeCell="F9" sqref="F9"/>
    </sheetView>
  </sheetViews>
  <sheetFormatPr baseColWidth="10" defaultRowHeight="15.75"/>
  <cols>
    <col min="2" max="4" width="16.25" bestFit="1" customWidth="1"/>
    <col min="8" max="8" width="15.875" customWidth="1"/>
  </cols>
  <sheetData>
    <row r="1" spans="1:8" ht="21">
      <c r="A1" s="1" t="s">
        <v>42</v>
      </c>
    </row>
    <row r="2" spans="1:8" ht="18.75">
      <c r="A2" s="2" t="s">
        <v>174</v>
      </c>
    </row>
    <row r="3" spans="1:8" ht="18.75">
      <c r="A3" s="2" t="s">
        <v>2</v>
      </c>
    </row>
    <row r="5" spans="1:8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  <c r="H5" s="3" t="s">
        <v>147</v>
      </c>
    </row>
    <row r="6" spans="1:8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</row>
    <row r="7" spans="1:8">
      <c r="A7" s="5" t="s">
        <v>12</v>
      </c>
      <c r="B7" s="9">
        <v>1665844917</v>
      </c>
      <c r="C7" s="9">
        <v>1671506742</v>
      </c>
      <c r="D7" s="9">
        <v>1702602702</v>
      </c>
      <c r="E7" s="6">
        <v>201.35</v>
      </c>
      <c r="F7" s="6">
        <v>217.2</v>
      </c>
      <c r="G7" s="6">
        <v>198.51</v>
      </c>
      <c r="H7" s="8">
        <f t="shared" ref="H7:H38" si="0">(D7-C7)/C7</f>
        <v>1.8603550448616737E-2</v>
      </c>
    </row>
    <row r="8" spans="1:8">
      <c r="A8" s="5" t="s">
        <v>13</v>
      </c>
      <c r="B8" s="9">
        <v>324749493</v>
      </c>
      <c r="C8" s="9">
        <v>309007934</v>
      </c>
      <c r="D8" s="9">
        <v>327673475</v>
      </c>
      <c r="E8" s="6">
        <v>39.25</v>
      </c>
      <c r="F8" s="6">
        <v>40.15</v>
      </c>
      <c r="G8" s="6">
        <v>38.21</v>
      </c>
      <c r="H8" s="8">
        <f t="shared" si="0"/>
        <v>6.0404730578859506E-2</v>
      </c>
    </row>
    <row r="9" spans="1:8" ht="31.5">
      <c r="A9" s="5" t="s">
        <v>16</v>
      </c>
      <c r="B9" s="9">
        <v>164257614</v>
      </c>
      <c r="C9" s="9">
        <v>161104256</v>
      </c>
      <c r="D9" s="9">
        <v>197287226</v>
      </c>
      <c r="E9" s="6">
        <v>19.850000000000001</v>
      </c>
      <c r="F9" s="6">
        <v>20.94</v>
      </c>
      <c r="G9" s="6">
        <v>23</v>
      </c>
      <c r="H9" s="8">
        <f t="shared" si="0"/>
        <v>0.2245935079455629</v>
      </c>
    </row>
    <row r="10" spans="1:8">
      <c r="A10" s="5" t="s">
        <v>15</v>
      </c>
      <c r="B10" s="9">
        <v>100633505</v>
      </c>
      <c r="C10" s="9">
        <v>101238792</v>
      </c>
      <c r="D10" s="9">
        <v>91405715</v>
      </c>
      <c r="E10" s="6">
        <v>12.16</v>
      </c>
      <c r="F10" s="6">
        <v>13.16</v>
      </c>
      <c r="G10" s="6">
        <v>10.66</v>
      </c>
      <c r="H10" s="8">
        <f t="shared" si="0"/>
        <v>-9.7127561537873747E-2</v>
      </c>
    </row>
    <row r="11" spans="1:8">
      <c r="A11" s="5" t="s">
        <v>139</v>
      </c>
      <c r="B11" s="9">
        <v>24494818</v>
      </c>
      <c r="C11" s="9">
        <v>31437305</v>
      </c>
      <c r="D11" s="9">
        <v>33892320</v>
      </c>
      <c r="E11" s="6">
        <v>2.96</v>
      </c>
      <c r="F11" s="6">
        <v>4.09</v>
      </c>
      <c r="G11" s="6">
        <v>3.95</v>
      </c>
      <c r="H11" s="8">
        <f t="shared" si="0"/>
        <v>7.8092412819737569E-2</v>
      </c>
    </row>
    <row r="12" spans="1:8">
      <c r="A12" s="5" t="s">
        <v>63</v>
      </c>
      <c r="B12" s="9">
        <v>20534113</v>
      </c>
      <c r="C12" s="9">
        <v>16751272</v>
      </c>
      <c r="D12" s="9">
        <v>20379399</v>
      </c>
      <c r="E12" s="6">
        <v>2.48</v>
      </c>
      <c r="F12" s="6">
        <v>2.1800000000000002</v>
      </c>
      <c r="G12" s="6">
        <v>2.38</v>
      </c>
      <c r="H12" s="8">
        <f t="shared" si="0"/>
        <v>0.21658814924621844</v>
      </c>
    </row>
    <row r="13" spans="1:8" ht="31.5">
      <c r="A13" s="5" t="s">
        <v>126</v>
      </c>
      <c r="B13" s="9">
        <v>12379424</v>
      </c>
      <c r="C13" s="9">
        <v>7324824</v>
      </c>
      <c r="D13" s="9">
        <v>16503615</v>
      </c>
      <c r="E13" s="6">
        <v>1.5</v>
      </c>
      <c r="F13" s="6">
        <v>0.95</v>
      </c>
      <c r="G13" s="6">
        <v>1.92</v>
      </c>
      <c r="H13" s="8">
        <f t="shared" si="0"/>
        <v>1.2531073784161912</v>
      </c>
    </row>
    <row r="14" spans="1:8">
      <c r="A14" s="5" t="s">
        <v>56</v>
      </c>
      <c r="B14" s="9">
        <v>27355200</v>
      </c>
      <c r="C14" s="9">
        <v>9614795</v>
      </c>
      <c r="D14" s="9">
        <v>14790511</v>
      </c>
      <c r="E14" s="6">
        <v>3.31</v>
      </c>
      <c r="F14" s="6">
        <v>1.25</v>
      </c>
      <c r="G14" s="6">
        <v>1.72</v>
      </c>
      <c r="H14" s="8">
        <f t="shared" si="0"/>
        <v>0.5383074730142452</v>
      </c>
    </row>
    <row r="15" spans="1:8">
      <c r="A15" s="5" t="s">
        <v>69</v>
      </c>
      <c r="B15" s="9">
        <v>10763344</v>
      </c>
      <c r="C15" s="9">
        <v>8379707</v>
      </c>
      <c r="D15" s="9">
        <v>8210796</v>
      </c>
      <c r="E15" s="6">
        <v>1.3</v>
      </c>
      <c r="F15" s="6">
        <v>1.0900000000000001</v>
      </c>
      <c r="G15" s="6">
        <v>0.96</v>
      </c>
      <c r="H15" s="8">
        <f t="shared" si="0"/>
        <v>-2.0157148692669088E-2</v>
      </c>
    </row>
    <row r="16" spans="1:8">
      <c r="A16" s="5" t="s">
        <v>141</v>
      </c>
      <c r="B16" s="9">
        <v>6517768</v>
      </c>
      <c r="C16" s="9">
        <v>5331281</v>
      </c>
      <c r="D16" s="9">
        <v>3558558</v>
      </c>
      <c r="E16" s="6">
        <v>0.79</v>
      </c>
      <c r="F16" s="6">
        <v>0.69</v>
      </c>
      <c r="G16" s="6">
        <v>0.42</v>
      </c>
      <c r="H16" s="8">
        <f t="shared" si="0"/>
        <v>-0.33251351785809075</v>
      </c>
    </row>
    <row r="17" spans="1:8">
      <c r="A17" s="5" t="s">
        <v>47</v>
      </c>
      <c r="B17" s="9">
        <v>2718804</v>
      </c>
      <c r="C17" s="9">
        <v>2566395</v>
      </c>
      <c r="D17" s="9">
        <v>3477231</v>
      </c>
      <c r="E17" s="6">
        <v>0.33</v>
      </c>
      <c r="F17" s="6">
        <v>0.33</v>
      </c>
      <c r="G17" s="6">
        <v>0.41</v>
      </c>
      <c r="H17" s="8">
        <f t="shared" si="0"/>
        <v>0.35490873384650451</v>
      </c>
    </row>
    <row r="18" spans="1:8" ht="31.5">
      <c r="A18" s="5" t="s">
        <v>34</v>
      </c>
      <c r="B18" s="10">
        <v>-28102856</v>
      </c>
      <c r="C18" s="10">
        <v>-23566177</v>
      </c>
      <c r="D18" s="9">
        <v>2366290</v>
      </c>
      <c r="E18" s="7">
        <v>-3.4</v>
      </c>
      <c r="F18" s="7">
        <v>-3.06</v>
      </c>
      <c r="G18" s="6">
        <v>0.28000000000000003</v>
      </c>
      <c r="H18" s="8">
        <f t="shared" si="0"/>
        <v>-1.1004104314416376</v>
      </c>
    </row>
    <row r="19" spans="1:8">
      <c r="A19" s="5" t="s">
        <v>64</v>
      </c>
      <c r="B19" s="9">
        <v>849612</v>
      </c>
      <c r="C19" s="9">
        <v>1214074</v>
      </c>
      <c r="D19" s="9">
        <v>1596559</v>
      </c>
      <c r="E19" s="6">
        <v>0.1</v>
      </c>
      <c r="F19" s="6">
        <v>0.16</v>
      </c>
      <c r="G19" s="6">
        <v>0.19</v>
      </c>
      <c r="H19" s="8">
        <f t="shared" si="0"/>
        <v>0.31504257565848542</v>
      </c>
    </row>
    <row r="20" spans="1:8">
      <c r="A20" s="5" t="s">
        <v>106</v>
      </c>
      <c r="B20" s="9">
        <v>327281</v>
      </c>
      <c r="C20" s="9">
        <v>755498</v>
      </c>
      <c r="D20" s="9">
        <v>1173024</v>
      </c>
      <c r="E20" s="6">
        <v>0.04</v>
      </c>
      <c r="F20" s="6">
        <v>0.1</v>
      </c>
      <c r="G20" s="6">
        <v>0.14000000000000001</v>
      </c>
      <c r="H20" s="8">
        <f t="shared" si="0"/>
        <v>0.55265004010599628</v>
      </c>
    </row>
    <row r="21" spans="1:8">
      <c r="A21" s="5" t="s">
        <v>58</v>
      </c>
      <c r="B21" s="9">
        <v>1915240</v>
      </c>
      <c r="C21" s="9">
        <v>934581</v>
      </c>
      <c r="D21" s="9">
        <v>1100042</v>
      </c>
      <c r="E21" s="6">
        <v>0.23</v>
      </c>
      <c r="F21" s="6">
        <v>0.12</v>
      </c>
      <c r="G21" s="6">
        <v>0.13</v>
      </c>
      <c r="H21" s="8">
        <f t="shared" si="0"/>
        <v>0.17704297433823285</v>
      </c>
    </row>
    <row r="22" spans="1:8">
      <c r="A22" s="5" t="s">
        <v>68</v>
      </c>
      <c r="B22" s="9">
        <v>268075</v>
      </c>
      <c r="C22" s="9">
        <v>503180</v>
      </c>
      <c r="D22" s="9">
        <v>337342</v>
      </c>
      <c r="E22" s="6">
        <v>0.03</v>
      </c>
      <c r="F22" s="6">
        <v>7.0000000000000007E-2</v>
      </c>
      <c r="G22" s="6">
        <v>0.04</v>
      </c>
      <c r="H22" s="8">
        <f t="shared" si="0"/>
        <v>-0.32957987201399103</v>
      </c>
    </row>
    <row r="23" spans="1:8">
      <c r="A23" s="5" t="s">
        <v>135</v>
      </c>
      <c r="B23" s="9">
        <v>1630967</v>
      </c>
      <c r="C23" s="9">
        <v>2122644</v>
      </c>
      <c r="D23" s="9">
        <v>252757</v>
      </c>
      <c r="E23" s="6">
        <v>0.2</v>
      </c>
      <c r="F23" s="6">
        <v>0.28000000000000003</v>
      </c>
      <c r="G23" s="6">
        <v>0.03</v>
      </c>
      <c r="H23" s="8">
        <f t="shared" si="0"/>
        <v>-0.88092350860530544</v>
      </c>
    </row>
    <row r="24" spans="1:8">
      <c r="A24" s="5" t="s">
        <v>74</v>
      </c>
      <c r="B24" s="9">
        <v>36090</v>
      </c>
      <c r="C24" s="9">
        <v>7519</v>
      </c>
      <c r="D24" s="9">
        <v>147346</v>
      </c>
      <c r="E24" s="12" t="s">
        <v>52</v>
      </c>
      <c r="F24" s="12" t="s">
        <v>52</v>
      </c>
      <c r="G24" s="6">
        <v>0.02</v>
      </c>
      <c r="H24" s="8">
        <f t="shared" si="0"/>
        <v>18.59648889479984</v>
      </c>
    </row>
    <row r="25" spans="1:8">
      <c r="A25" s="5" t="s">
        <v>55</v>
      </c>
      <c r="B25" s="10">
        <v>-696519</v>
      </c>
      <c r="C25" s="10">
        <v>-206820</v>
      </c>
      <c r="D25" s="9">
        <v>106127</v>
      </c>
      <c r="E25" s="7">
        <v>-0.08</v>
      </c>
      <c r="F25" s="7">
        <v>-0.03</v>
      </c>
      <c r="G25" s="6">
        <v>0.01</v>
      </c>
      <c r="H25" s="8">
        <f t="shared" si="0"/>
        <v>-1.5131370273667923</v>
      </c>
    </row>
    <row r="26" spans="1:8">
      <c r="A26" s="5" t="s">
        <v>103</v>
      </c>
      <c r="B26" s="9">
        <v>95139</v>
      </c>
      <c r="C26" s="9">
        <v>86583</v>
      </c>
      <c r="D26" s="9">
        <v>95554</v>
      </c>
      <c r="E26" s="6">
        <v>0.01</v>
      </c>
      <c r="F26" s="6">
        <v>0.01</v>
      </c>
      <c r="G26" s="6">
        <v>0.01</v>
      </c>
      <c r="H26" s="8">
        <f t="shared" si="0"/>
        <v>0.10361156347088921</v>
      </c>
    </row>
    <row r="27" spans="1:8" ht="31.5">
      <c r="A27" s="5" t="s">
        <v>62</v>
      </c>
      <c r="B27" s="9">
        <v>188406</v>
      </c>
      <c r="C27" s="9">
        <v>598297</v>
      </c>
      <c r="D27" s="9">
        <v>80382</v>
      </c>
      <c r="E27" s="6">
        <v>0.02</v>
      </c>
      <c r="F27" s="6">
        <v>0.08</v>
      </c>
      <c r="G27" s="6">
        <v>0.01</v>
      </c>
      <c r="H27" s="8">
        <f t="shared" si="0"/>
        <v>-0.86564866613070102</v>
      </c>
    </row>
    <row r="28" spans="1:8">
      <c r="A28" s="5" t="s">
        <v>71</v>
      </c>
      <c r="B28" s="9">
        <v>115854</v>
      </c>
      <c r="C28" s="9">
        <v>42753</v>
      </c>
      <c r="D28" s="9">
        <v>63216</v>
      </c>
      <c r="E28" s="6">
        <v>0.01</v>
      </c>
      <c r="F28" s="6">
        <v>0.01</v>
      </c>
      <c r="G28" s="6">
        <v>0.01</v>
      </c>
      <c r="H28" s="8">
        <f t="shared" si="0"/>
        <v>0.47863307838046454</v>
      </c>
    </row>
    <row r="29" spans="1:8">
      <c r="A29" s="5" t="s">
        <v>50</v>
      </c>
      <c r="B29" s="9">
        <v>93160</v>
      </c>
      <c r="C29" s="9">
        <v>261582</v>
      </c>
      <c r="D29" s="9">
        <v>54629</v>
      </c>
      <c r="E29" s="6">
        <v>0.01</v>
      </c>
      <c r="F29" s="6">
        <v>0.03</v>
      </c>
      <c r="G29" s="6">
        <v>0.01</v>
      </c>
      <c r="H29" s="8">
        <f t="shared" si="0"/>
        <v>-0.79115917761925514</v>
      </c>
    </row>
    <row r="30" spans="1:8" ht="31.5">
      <c r="A30" s="5" t="s">
        <v>60</v>
      </c>
      <c r="B30" s="14" t="s">
        <v>52</v>
      </c>
      <c r="C30" s="14" t="s">
        <v>52</v>
      </c>
      <c r="D30" s="9">
        <v>10942</v>
      </c>
      <c r="E30" s="12" t="s">
        <v>52</v>
      </c>
      <c r="F30" s="12" t="s">
        <v>52</v>
      </c>
      <c r="G30" s="12" t="s">
        <v>52</v>
      </c>
      <c r="H30" s="8" t="e">
        <f t="shared" si="0"/>
        <v>#DIV/0!</v>
      </c>
    </row>
    <row r="31" spans="1:8">
      <c r="A31" s="5" t="s">
        <v>83</v>
      </c>
      <c r="B31" s="14" t="s">
        <v>52</v>
      </c>
      <c r="C31" s="14" t="s">
        <v>52</v>
      </c>
      <c r="D31" s="10">
        <v>-94</v>
      </c>
      <c r="E31" s="12" t="s">
        <v>52</v>
      </c>
      <c r="F31" s="12" t="s">
        <v>52</v>
      </c>
      <c r="G31" s="12" t="s">
        <v>52</v>
      </c>
      <c r="H31" s="8" t="e">
        <f t="shared" si="0"/>
        <v>#DIV/0!</v>
      </c>
    </row>
    <row r="32" spans="1:8" ht="31.5">
      <c r="A32" s="5" t="s">
        <v>85</v>
      </c>
      <c r="B32" s="14" t="s">
        <v>52</v>
      </c>
      <c r="C32" s="10">
        <v>-937</v>
      </c>
      <c r="D32" s="10">
        <v>-103</v>
      </c>
      <c r="E32" s="12" t="s">
        <v>52</v>
      </c>
      <c r="F32" s="12" t="s">
        <v>52</v>
      </c>
      <c r="G32" s="12" t="s">
        <v>52</v>
      </c>
      <c r="H32" s="8">
        <f t="shared" si="0"/>
        <v>-0.89007470651013876</v>
      </c>
    </row>
    <row r="33" spans="1:8">
      <c r="A33" s="5" t="s">
        <v>105</v>
      </c>
      <c r="B33" s="10">
        <v>-1980</v>
      </c>
      <c r="C33" s="10">
        <v>-1434</v>
      </c>
      <c r="D33" s="10">
        <v>-137</v>
      </c>
      <c r="E33" s="12" t="s">
        <v>52</v>
      </c>
      <c r="F33" s="12" t="s">
        <v>52</v>
      </c>
      <c r="G33" s="12" t="s">
        <v>52</v>
      </c>
      <c r="H33" s="8">
        <f t="shared" si="0"/>
        <v>-0.90446304044630399</v>
      </c>
    </row>
    <row r="34" spans="1:8">
      <c r="A34" s="5" t="s">
        <v>90</v>
      </c>
      <c r="B34" s="10">
        <v>-14361</v>
      </c>
      <c r="C34" s="14" t="s">
        <v>52</v>
      </c>
      <c r="D34" s="10">
        <v>-221</v>
      </c>
      <c r="E34" s="12" t="s">
        <v>52</v>
      </c>
      <c r="F34" s="12" t="s">
        <v>52</v>
      </c>
      <c r="G34" s="12" t="s">
        <v>52</v>
      </c>
      <c r="H34" s="8" t="e">
        <f t="shared" si="0"/>
        <v>#DIV/0!</v>
      </c>
    </row>
    <row r="35" spans="1:8">
      <c r="A35" s="5" t="s">
        <v>72</v>
      </c>
      <c r="B35" s="10">
        <v>-814</v>
      </c>
      <c r="C35" s="14" t="s">
        <v>52</v>
      </c>
      <c r="D35" s="10">
        <v>-365</v>
      </c>
      <c r="E35" s="12" t="s">
        <v>52</v>
      </c>
      <c r="F35" s="12" t="s">
        <v>52</v>
      </c>
      <c r="G35" s="12" t="s">
        <v>52</v>
      </c>
      <c r="H35" s="8" t="e">
        <f t="shared" si="0"/>
        <v>#DIV/0!</v>
      </c>
    </row>
    <row r="36" spans="1:8">
      <c r="A36" s="5" t="s">
        <v>81</v>
      </c>
      <c r="B36" s="10">
        <v>-21140</v>
      </c>
      <c r="C36" s="10">
        <v>-8017</v>
      </c>
      <c r="D36" s="10">
        <v>-563</v>
      </c>
      <c r="E36" s="12" t="s">
        <v>52</v>
      </c>
      <c r="F36" s="12" t="s">
        <v>52</v>
      </c>
      <c r="G36" s="12" t="s">
        <v>52</v>
      </c>
      <c r="H36" s="8">
        <f t="shared" si="0"/>
        <v>-0.92977422976175628</v>
      </c>
    </row>
    <row r="37" spans="1:8" ht="31.5">
      <c r="A37" s="5" t="s">
        <v>92</v>
      </c>
      <c r="B37" s="10">
        <v>-3078</v>
      </c>
      <c r="C37" s="10">
        <v>-1978</v>
      </c>
      <c r="D37" s="10">
        <v>-688</v>
      </c>
      <c r="E37" s="12" t="s">
        <v>52</v>
      </c>
      <c r="F37" s="12" t="s">
        <v>52</v>
      </c>
      <c r="G37" s="12" t="s">
        <v>52</v>
      </c>
      <c r="H37" s="8">
        <f t="shared" si="0"/>
        <v>-0.65217391304347827</v>
      </c>
    </row>
    <row r="38" spans="1:8">
      <c r="A38" s="5" t="s">
        <v>66</v>
      </c>
      <c r="B38" s="10">
        <v>-1642</v>
      </c>
      <c r="C38" s="10">
        <v>-6975</v>
      </c>
      <c r="D38" s="10">
        <v>-904</v>
      </c>
      <c r="E38" s="12" t="s">
        <v>52</v>
      </c>
      <c r="F38" s="12" t="s">
        <v>52</v>
      </c>
      <c r="G38" s="12" t="s">
        <v>52</v>
      </c>
      <c r="H38" s="8">
        <f t="shared" si="0"/>
        <v>-0.87039426523297492</v>
      </c>
    </row>
    <row r="39" spans="1:8">
      <c r="A39" s="5" t="s">
        <v>80</v>
      </c>
      <c r="B39" s="10">
        <v>-5328</v>
      </c>
      <c r="C39" s="10">
        <v>-3649</v>
      </c>
      <c r="D39" s="10">
        <v>-1713</v>
      </c>
      <c r="E39" s="12" t="s">
        <v>52</v>
      </c>
      <c r="F39" s="12" t="s">
        <v>52</v>
      </c>
      <c r="G39" s="12" t="s">
        <v>52</v>
      </c>
      <c r="H39" s="8">
        <f t="shared" ref="H39:H70" si="1">(D39-C39)/C39</f>
        <v>-0.53055631679912307</v>
      </c>
    </row>
    <row r="40" spans="1:8">
      <c r="A40" s="5" t="s">
        <v>82</v>
      </c>
      <c r="B40" s="10">
        <v>-3135</v>
      </c>
      <c r="C40" s="10">
        <v>-1593</v>
      </c>
      <c r="D40" s="10">
        <v>-2292</v>
      </c>
      <c r="E40" s="12" t="s">
        <v>52</v>
      </c>
      <c r="F40" s="12" t="s">
        <v>52</v>
      </c>
      <c r="G40" s="12" t="s">
        <v>52</v>
      </c>
      <c r="H40" s="8">
        <f t="shared" si="1"/>
        <v>0.43879472693032018</v>
      </c>
    </row>
    <row r="41" spans="1:8">
      <c r="A41" s="5" t="s">
        <v>86</v>
      </c>
      <c r="B41" s="10">
        <v>-2680</v>
      </c>
      <c r="C41" s="10">
        <v>-5175</v>
      </c>
      <c r="D41" s="10">
        <v>-4033</v>
      </c>
      <c r="E41" s="12" t="s">
        <v>52</v>
      </c>
      <c r="F41" s="12" t="s">
        <v>52</v>
      </c>
      <c r="G41" s="12" t="s">
        <v>52</v>
      </c>
      <c r="H41" s="8">
        <f t="shared" si="1"/>
        <v>-0.22067632850241545</v>
      </c>
    </row>
    <row r="42" spans="1:8">
      <c r="A42" s="5" t="s">
        <v>84</v>
      </c>
      <c r="B42" s="10">
        <v>-2238</v>
      </c>
      <c r="C42" s="10">
        <v>-6256</v>
      </c>
      <c r="D42" s="10">
        <v>-6932</v>
      </c>
      <c r="E42" s="12" t="s">
        <v>52</v>
      </c>
      <c r="F42" s="12" t="s">
        <v>52</v>
      </c>
      <c r="G42" s="12" t="s">
        <v>52</v>
      </c>
      <c r="H42" s="8">
        <f t="shared" si="1"/>
        <v>0.10805626598465473</v>
      </c>
    </row>
    <row r="43" spans="1:8">
      <c r="A43" s="5" t="s">
        <v>93</v>
      </c>
      <c r="B43" s="10">
        <v>-649</v>
      </c>
      <c r="C43" s="10">
        <v>-345</v>
      </c>
      <c r="D43" s="10">
        <v>-7463</v>
      </c>
      <c r="E43" s="12" t="s">
        <v>52</v>
      </c>
      <c r="F43" s="12" t="s">
        <v>52</v>
      </c>
      <c r="G43" s="12" t="s">
        <v>52</v>
      </c>
      <c r="H43" s="8">
        <f t="shared" si="1"/>
        <v>20.631884057971014</v>
      </c>
    </row>
    <row r="44" spans="1:8">
      <c r="A44" s="5" t="s">
        <v>88</v>
      </c>
      <c r="B44" s="10">
        <v>-12531</v>
      </c>
      <c r="C44" s="10">
        <v>-30205</v>
      </c>
      <c r="D44" s="10">
        <v>-7538</v>
      </c>
      <c r="E44" s="12" t="s">
        <v>52</v>
      </c>
      <c r="F44" s="12" t="s">
        <v>52</v>
      </c>
      <c r="G44" s="12" t="s">
        <v>52</v>
      </c>
      <c r="H44" s="8">
        <f t="shared" si="1"/>
        <v>-0.75043866909452073</v>
      </c>
    </row>
    <row r="45" spans="1:8">
      <c r="A45" s="5" t="s">
        <v>87</v>
      </c>
      <c r="B45" s="10">
        <v>-14977</v>
      </c>
      <c r="C45" s="10">
        <v>-17597</v>
      </c>
      <c r="D45" s="10">
        <v>-15810</v>
      </c>
      <c r="E45" s="12" t="s">
        <v>52</v>
      </c>
      <c r="F45" s="12" t="s">
        <v>52</v>
      </c>
      <c r="G45" s="12" t="s">
        <v>52</v>
      </c>
      <c r="H45" s="8">
        <f t="shared" si="1"/>
        <v>-0.10155140080695572</v>
      </c>
    </row>
    <row r="46" spans="1:8">
      <c r="A46" s="5" t="s">
        <v>61</v>
      </c>
      <c r="B46" s="10">
        <v>-529956</v>
      </c>
      <c r="C46" s="10">
        <v>-12619</v>
      </c>
      <c r="D46" s="10">
        <v>-23686</v>
      </c>
      <c r="E46" s="7">
        <v>-0.06</v>
      </c>
      <c r="F46" s="12" t="s">
        <v>52</v>
      </c>
      <c r="G46" s="12" t="s">
        <v>52</v>
      </c>
      <c r="H46" s="8">
        <f t="shared" si="1"/>
        <v>0.8770108566447421</v>
      </c>
    </row>
    <row r="47" spans="1:8">
      <c r="A47" s="5" t="s">
        <v>101</v>
      </c>
      <c r="B47" s="10">
        <v>-24066</v>
      </c>
      <c r="C47" s="10">
        <v>-15071</v>
      </c>
      <c r="D47" s="10">
        <v>-28121</v>
      </c>
      <c r="E47" s="12" t="s">
        <v>52</v>
      </c>
      <c r="F47" s="12" t="s">
        <v>52</v>
      </c>
      <c r="G47" s="12" t="s">
        <v>52</v>
      </c>
      <c r="H47" s="8">
        <f t="shared" si="1"/>
        <v>0.86590140003981153</v>
      </c>
    </row>
    <row r="48" spans="1:8">
      <c r="A48" s="5" t="s">
        <v>49</v>
      </c>
      <c r="B48" s="14" t="s">
        <v>52</v>
      </c>
      <c r="C48" s="10">
        <v>-59132</v>
      </c>
      <c r="D48" s="10">
        <v>-31614</v>
      </c>
      <c r="E48" s="12" t="s">
        <v>52</v>
      </c>
      <c r="F48" s="7">
        <v>-0.01</v>
      </c>
      <c r="G48" s="12" t="s">
        <v>52</v>
      </c>
      <c r="H48" s="8">
        <f t="shared" si="1"/>
        <v>-0.46536562267469389</v>
      </c>
    </row>
    <row r="49" spans="1:8">
      <c r="A49" s="5" t="s">
        <v>97</v>
      </c>
      <c r="B49" s="10">
        <v>-139812</v>
      </c>
      <c r="C49" s="10">
        <v>-42370</v>
      </c>
      <c r="D49" s="10">
        <v>-44659</v>
      </c>
      <c r="E49" s="7">
        <v>-0.02</v>
      </c>
      <c r="F49" s="7">
        <v>-0.01</v>
      </c>
      <c r="G49" s="7">
        <v>-0.01</v>
      </c>
      <c r="H49" s="8">
        <f t="shared" si="1"/>
        <v>5.4024073637007314E-2</v>
      </c>
    </row>
    <row r="50" spans="1:8">
      <c r="A50" s="5" t="s">
        <v>59</v>
      </c>
      <c r="B50" s="10">
        <v>-36035</v>
      </c>
      <c r="C50" s="10">
        <v>-62287</v>
      </c>
      <c r="D50" s="10">
        <v>-52611</v>
      </c>
      <c r="E50" s="12" t="s">
        <v>52</v>
      </c>
      <c r="F50" s="7">
        <v>-0.01</v>
      </c>
      <c r="G50" s="7">
        <v>-0.01</v>
      </c>
      <c r="H50" s="8">
        <f t="shared" si="1"/>
        <v>-0.15534541718175543</v>
      </c>
    </row>
    <row r="51" spans="1:8">
      <c r="A51" s="5" t="s">
        <v>125</v>
      </c>
      <c r="B51" s="14" t="s">
        <v>52</v>
      </c>
      <c r="C51" s="14" t="s">
        <v>52</v>
      </c>
      <c r="D51" s="10">
        <v>-57599</v>
      </c>
      <c r="E51" s="12" t="s">
        <v>52</v>
      </c>
      <c r="F51" s="12" t="s">
        <v>52</v>
      </c>
      <c r="G51" s="7">
        <v>-0.01</v>
      </c>
      <c r="H51" s="8" t="e">
        <f t="shared" si="1"/>
        <v>#DIV/0!</v>
      </c>
    </row>
    <row r="52" spans="1:8">
      <c r="A52" s="5" t="s">
        <v>51</v>
      </c>
      <c r="B52" s="10">
        <v>-44213</v>
      </c>
      <c r="C52" s="10">
        <v>-123834</v>
      </c>
      <c r="D52" s="10">
        <v>-95270</v>
      </c>
      <c r="E52" s="7">
        <v>-0.01</v>
      </c>
      <c r="F52" s="7">
        <v>-0.02</v>
      </c>
      <c r="G52" s="7">
        <v>-0.01</v>
      </c>
      <c r="H52" s="8">
        <f t="shared" si="1"/>
        <v>-0.2306636303438474</v>
      </c>
    </row>
    <row r="53" spans="1:8">
      <c r="A53" s="5" t="s">
        <v>99</v>
      </c>
      <c r="B53" s="10">
        <v>-98601</v>
      </c>
      <c r="C53" s="10">
        <v>-88332</v>
      </c>
      <c r="D53" s="10">
        <v>-96595</v>
      </c>
      <c r="E53" s="7">
        <v>-0.01</v>
      </c>
      <c r="F53" s="7">
        <v>-0.01</v>
      </c>
      <c r="G53" s="7">
        <v>-0.01</v>
      </c>
      <c r="H53" s="8">
        <f t="shared" si="1"/>
        <v>9.3544808223520348E-2</v>
      </c>
    </row>
    <row r="54" spans="1:8">
      <c r="A54" s="5" t="s">
        <v>96</v>
      </c>
      <c r="B54" s="10">
        <v>-203151</v>
      </c>
      <c r="C54" s="10">
        <v>-212042</v>
      </c>
      <c r="D54" s="10">
        <v>-130661</v>
      </c>
      <c r="E54" s="7">
        <v>-0.03</v>
      </c>
      <c r="F54" s="7">
        <v>-0.03</v>
      </c>
      <c r="G54" s="7">
        <v>-0.02</v>
      </c>
      <c r="H54" s="8">
        <f t="shared" si="1"/>
        <v>-0.38379660633270768</v>
      </c>
    </row>
    <row r="55" spans="1:8">
      <c r="A55" s="5" t="s">
        <v>57</v>
      </c>
      <c r="B55" s="10">
        <v>-1107</v>
      </c>
      <c r="C55" s="10">
        <v>-181963</v>
      </c>
      <c r="D55" s="10">
        <v>-154720</v>
      </c>
      <c r="E55" s="12" t="s">
        <v>52</v>
      </c>
      <c r="F55" s="7">
        <v>-0.02</v>
      </c>
      <c r="G55" s="7">
        <v>-0.02</v>
      </c>
      <c r="H55" s="8">
        <f t="shared" si="1"/>
        <v>-0.14971725021020757</v>
      </c>
    </row>
    <row r="56" spans="1:8" ht="31.5">
      <c r="A56" s="5" t="s">
        <v>89</v>
      </c>
      <c r="B56" s="9">
        <v>82591</v>
      </c>
      <c r="C56" s="9">
        <v>28048</v>
      </c>
      <c r="D56" s="10">
        <v>-164328</v>
      </c>
      <c r="E56" s="6">
        <v>0.01</v>
      </c>
      <c r="F56" s="12" t="s">
        <v>52</v>
      </c>
      <c r="G56" s="7">
        <v>-0.02</v>
      </c>
      <c r="H56" s="8">
        <f t="shared" si="1"/>
        <v>-6.8588134626354824</v>
      </c>
    </row>
    <row r="57" spans="1:8">
      <c r="A57" s="5" t="s">
        <v>108</v>
      </c>
      <c r="B57" s="9">
        <v>153724</v>
      </c>
      <c r="C57" s="10">
        <v>-133432</v>
      </c>
      <c r="D57" s="10">
        <v>-166481</v>
      </c>
      <c r="E57" s="6">
        <v>0.02</v>
      </c>
      <c r="F57" s="7">
        <v>-0.02</v>
      </c>
      <c r="G57" s="7">
        <v>-0.02</v>
      </c>
      <c r="H57" s="8">
        <f t="shared" si="1"/>
        <v>0.2476842136818754</v>
      </c>
    </row>
    <row r="58" spans="1:8">
      <c r="A58" s="5" t="s">
        <v>117</v>
      </c>
      <c r="B58" s="10">
        <v>-113657</v>
      </c>
      <c r="C58" s="10">
        <v>-234733</v>
      </c>
      <c r="D58" s="10">
        <v>-187283</v>
      </c>
      <c r="E58" s="7">
        <v>-0.01</v>
      </c>
      <c r="F58" s="7">
        <v>-0.03</v>
      </c>
      <c r="G58" s="7">
        <v>-0.02</v>
      </c>
      <c r="H58" s="8">
        <f t="shared" si="1"/>
        <v>-0.20214456424959423</v>
      </c>
    </row>
    <row r="59" spans="1:8" ht="31.5">
      <c r="A59" s="5" t="s">
        <v>114</v>
      </c>
      <c r="B59" s="10">
        <v>-371649</v>
      </c>
      <c r="C59" s="10">
        <v>-242603</v>
      </c>
      <c r="D59" s="10">
        <v>-264835</v>
      </c>
      <c r="E59" s="7">
        <v>-0.05</v>
      </c>
      <c r="F59" s="7">
        <v>-0.03</v>
      </c>
      <c r="G59" s="7">
        <v>-0.03</v>
      </c>
      <c r="H59" s="8">
        <f t="shared" si="1"/>
        <v>9.1639427377237709E-2</v>
      </c>
    </row>
    <row r="60" spans="1:8">
      <c r="A60" s="5" t="s">
        <v>113</v>
      </c>
      <c r="B60" s="10">
        <v>-109893</v>
      </c>
      <c r="C60" s="10">
        <v>-169579</v>
      </c>
      <c r="D60" s="10">
        <v>-270592</v>
      </c>
      <c r="E60" s="7">
        <v>-0.01</v>
      </c>
      <c r="F60" s="7">
        <v>-0.02</v>
      </c>
      <c r="G60" s="7">
        <v>-0.03</v>
      </c>
      <c r="H60" s="8">
        <f t="shared" si="1"/>
        <v>0.59566927508712753</v>
      </c>
    </row>
    <row r="61" spans="1:8" ht="31.5">
      <c r="A61" s="5" t="s">
        <v>111</v>
      </c>
      <c r="B61" s="10">
        <v>-63403</v>
      </c>
      <c r="C61" s="10">
        <v>-90219</v>
      </c>
      <c r="D61" s="10">
        <v>-284174</v>
      </c>
      <c r="E61" s="7">
        <v>-0.01</v>
      </c>
      <c r="F61" s="7">
        <v>-0.01</v>
      </c>
      <c r="G61" s="7">
        <v>-0.03</v>
      </c>
      <c r="H61" s="8">
        <f t="shared" si="1"/>
        <v>2.1498243163856836</v>
      </c>
    </row>
    <row r="62" spans="1:8">
      <c r="A62" s="5" t="s">
        <v>53</v>
      </c>
      <c r="B62" s="10">
        <v>-241347</v>
      </c>
      <c r="C62" s="10">
        <v>-305936</v>
      </c>
      <c r="D62" s="10">
        <v>-325362</v>
      </c>
      <c r="E62" s="7">
        <v>-0.03</v>
      </c>
      <c r="F62" s="7">
        <v>-0.04</v>
      </c>
      <c r="G62" s="7">
        <v>-0.04</v>
      </c>
      <c r="H62" s="8">
        <f t="shared" si="1"/>
        <v>6.3496940536582822E-2</v>
      </c>
    </row>
    <row r="63" spans="1:8">
      <c r="A63" s="5" t="s">
        <v>70</v>
      </c>
      <c r="B63" s="10">
        <v>-215588</v>
      </c>
      <c r="C63" s="10">
        <v>-31094</v>
      </c>
      <c r="D63" s="10">
        <v>-418881</v>
      </c>
      <c r="E63" s="7">
        <v>-0.03</v>
      </c>
      <c r="F63" s="12" t="s">
        <v>52</v>
      </c>
      <c r="G63" s="7">
        <v>-0.05</v>
      </c>
      <c r="H63" s="8">
        <f t="shared" si="1"/>
        <v>12.471441435646749</v>
      </c>
    </row>
    <row r="64" spans="1:8">
      <c r="A64" s="5" t="s">
        <v>107</v>
      </c>
      <c r="B64" s="10">
        <v>-156113</v>
      </c>
      <c r="C64" s="10">
        <v>-261624</v>
      </c>
      <c r="D64" s="10">
        <v>-496234</v>
      </c>
      <c r="E64" s="7">
        <v>-0.02</v>
      </c>
      <c r="F64" s="7">
        <v>-0.03</v>
      </c>
      <c r="G64" s="7">
        <v>-0.06</v>
      </c>
      <c r="H64" s="8">
        <f t="shared" si="1"/>
        <v>0.89674494694676332</v>
      </c>
    </row>
    <row r="65" spans="1:8">
      <c r="A65" s="5" t="s">
        <v>109</v>
      </c>
      <c r="B65" s="10">
        <v>-559138</v>
      </c>
      <c r="C65" s="10">
        <v>-576031</v>
      </c>
      <c r="D65" s="10">
        <v>-516006</v>
      </c>
      <c r="E65" s="7">
        <v>-7.0000000000000007E-2</v>
      </c>
      <c r="F65" s="7">
        <v>-0.08</v>
      </c>
      <c r="G65" s="7">
        <v>-0.06</v>
      </c>
      <c r="H65" s="8">
        <f t="shared" si="1"/>
        <v>-0.10420446121823304</v>
      </c>
    </row>
    <row r="66" spans="1:8">
      <c r="A66" s="5" t="s">
        <v>100</v>
      </c>
      <c r="B66" s="10">
        <v>-592500</v>
      </c>
      <c r="C66" s="10">
        <v>-541267</v>
      </c>
      <c r="D66" s="10">
        <v>-555173</v>
      </c>
      <c r="E66" s="7">
        <v>-7.0000000000000007E-2</v>
      </c>
      <c r="F66" s="7">
        <v>-7.0000000000000007E-2</v>
      </c>
      <c r="G66" s="7">
        <v>-7.0000000000000007E-2</v>
      </c>
      <c r="H66" s="8">
        <f t="shared" si="1"/>
        <v>2.5691571812063177E-2</v>
      </c>
    </row>
    <row r="67" spans="1:8" ht="47.25">
      <c r="A67" s="5" t="s">
        <v>124</v>
      </c>
      <c r="B67" s="9">
        <v>4306577</v>
      </c>
      <c r="C67" s="10">
        <v>-544881</v>
      </c>
      <c r="D67" s="10">
        <v>-651062</v>
      </c>
      <c r="E67" s="6">
        <v>0.52</v>
      </c>
      <c r="F67" s="7">
        <v>-7.0000000000000007E-2</v>
      </c>
      <c r="G67" s="7">
        <v>-0.08</v>
      </c>
      <c r="H67" s="8">
        <f t="shared" si="1"/>
        <v>0.19487007254795083</v>
      </c>
    </row>
    <row r="68" spans="1:8" ht="31.5">
      <c r="A68" s="5" t="s">
        <v>136</v>
      </c>
      <c r="B68" s="10">
        <v>-1402818</v>
      </c>
      <c r="C68" s="10">
        <v>-1210649</v>
      </c>
      <c r="D68" s="10">
        <v>-794604</v>
      </c>
      <c r="E68" s="7">
        <v>-0.17</v>
      </c>
      <c r="F68" s="7">
        <v>-0.16</v>
      </c>
      <c r="G68" s="7">
        <v>-0.09</v>
      </c>
      <c r="H68" s="8">
        <f t="shared" si="1"/>
        <v>-0.34365451918764234</v>
      </c>
    </row>
    <row r="69" spans="1:8">
      <c r="A69" s="5" t="s">
        <v>123</v>
      </c>
      <c r="B69" s="10">
        <v>-1087265</v>
      </c>
      <c r="C69" s="10">
        <v>-745424</v>
      </c>
      <c r="D69" s="10">
        <v>-912160</v>
      </c>
      <c r="E69" s="7">
        <v>-0.13</v>
      </c>
      <c r="F69" s="7">
        <v>-0.1</v>
      </c>
      <c r="G69" s="7">
        <v>-0.11</v>
      </c>
      <c r="H69" s="8">
        <f t="shared" si="1"/>
        <v>0.22367940930262509</v>
      </c>
    </row>
    <row r="70" spans="1:8">
      <c r="A70" s="5" t="s">
        <v>54</v>
      </c>
      <c r="B70" s="10">
        <v>-4283721</v>
      </c>
      <c r="C70" s="10">
        <v>-2785565</v>
      </c>
      <c r="D70" s="10">
        <v>-1268127</v>
      </c>
      <c r="E70" s="7">
        <v>-0.52</v>
      </c>
      <c r="F70" s="7">
        <v>-0.36</v>
      </c>
      <c r="G70" s="7">
        <v>-0.15</v>
      </c>
      <c r="H70" s="8">
        <f t="shared" si="1"/>
        <v>-0.54475052637436217</v>
      </c>
    </row>
    <row r="71" spans="1:8">
      <c r="A71" s="5" t="s">
        <v>48</v>
      </c>
      <c r="B71" s="10">
        <v>-522206</v>
      </c>
      <c r="C71" s="9">
        <v>490010</v>
      </c>
      <c r="D71" s="10">
        <v>-1433359</v>
      </c>
      <c r="E71" s="7">
        <v>-0.06</v>
      </c>
      <c r="F71" s="6">
        <v>0.06</v>
      </c>
      <c r="G71" s="7">
        <v>-0.17</v>
      </c>
      <c r="H71" s="8">
        <f t="shared" ref="H71:H107" si="2">(D71-C71)/C71</f>
        <v>-3.9251627517805758</v>
      </c>
    </row>
    <row r="72" spans="1:8" ht="31.5">
      <c r="A72" s="5" t="s">
        <v>17</v>
      </c>
      <c r="B72" s="10">
        <v>-1607374</v>
      </c>
      <c r="C72" s="10">
        <v>-1608734</v>
      </c>
      <c r="D72" s="10">
        <v>-1579959</v>
      </c>
      <c r="E72" s="7">
        <v>-0.19</v>
      </c>
      <c r="F72" s="7">
        <v>-0.21</v>
      </c>
      <c r="G72" s="7">
        <v>-0.18</v>
      </c>
      <c r="H72" s="8">
        <f t="shared" si="2"/>
        <v>-1.7886735781055166E-2</v>
      </c>
    </row>
    <row r="73" spans="1:8">
      <c r="A73" s="5" t="s">
        <v>65</v>
      </c>
      <c r="B73" s="10">
        <v>-1802841</v>
      </c>
      <c r="C73" s="10">
        <v>-1549377</v>
      </c>
      <c r="D73" s="10">
        <v>-2063098</v>
      </c>
      <c r="E73" s="7">
        <v>-0.22</v>
      </c>
      <c r="F73" s="7">
        <v>-0.2</v>
      </c>
      <c r="G73" s="7">
        <v>-0.24</v>
      </c>
      <c r="H73" s="8">
        <f t="shared" si="2"/>
        <v>0.33156617143535755</v>
      </c>
    </row>
    <row r="74" spans="1:8" ht="31.5">
      <c r="A74" s="5" t="s">
        <v>121</v>
      </c>
      <c r="B74" s="10">
        <v>-1689027</v>
      </c>
      <c r="C74" s="10">
        <v>-1899865</v>
      </c>
      <c r="D74" s="10">
        <v>-2074484</v>
      </c>
      <c r="E74" s="7">
        <v>-0.2</v>
      </c>
      <c r="F74" s="7">
        <v>-0.25</v>
      </c>
      <c r="G74" s="7">
        <v>-0.24</v>
      </c>
      <c r="H74" s="8">
        <f t="shared" si="2"/>
        <v>9.1911267379524333E-2</v>
      </c>
    </row>
    <row r="75" spans="1:8">
      <c r="A75" s="5" t="s">
        <v>116</v>
      </c>
      <c r="B75" s="10">
        <v>-2724857</v>
      </c>
      <c r="C75" s="10">
        <v>-2905067</v>
      </c>
      <c r="D75" s="10">
        <v>-2648346</v>
      </c>
      <c r="E75" s="7">
        <v>-0.33</v>
      </c>
      <c r="F75" s="7">
        <v>-0.38</v>
      </c>
      <c r="G75" s="7">
        <v>-0.31</v>
      </c>
      <c r="H75" s="8">
        <f t="shared" si="2"/>
        <v>-8.8370078900073562E-2</v>
      </c>
    </row>
    <row r="76" spans="1:8">
      <c r="A76" s="5" t="s">
        <v>25</v>
      </c>
      <c r="B76" s="10">
        <v>-2028110</v>
      </c>
      <c r="C76" s="10">
        <v>-1660129</v>
      </c>
      <c r="D76" s="10">
        <v>-2753319</v>
      </c>
      <c r="E76" s="7">
        <v>-0.25</v>
      </c>
      <c r="F76" s="7">
        <v>-0.22</v>
      </c>
      <c r="G76" s="7">
        <v>-0.32</v>
      </c>
      <c r="H76" s="8">
        <f t="shared" si="2"/>
        <v>0.65849702041226921</v>
      </c>
    </row>
    <row r="77" spans="1:8">
      <c r="A77" s="5" t="s">
        <v>115</v>
      </c>
      <c r="B77" s="10">
        <v>-2565741</v>
      </c>
      <c r="C77" s="10">
        <v>-2897286</v>
      </c>
      <c r="D77" s="10">
        <v>-2816709</v>
      </c>
      <c r="E77" s="7">
        <v>-0.31</v>
      </c>
      <c r="F77" s="7">
        <v>-0.38</v>
      </c>
      <c r="G77" s="7">
        <v>-0.33</v>
      </c>
      <c r="H77" s="8">
        <f t="shared" si="2"/>
        <v>-2.781119986083528E-2</v>
      </c>
    </row>
    <row r="78" spans="1:8">
      <c r="A78" s="5" t="s">
        <v>19</v>
      </c>
      <c r="B78" s="10">
        <v>-2752457</v>
      </c>
      <c r="C78" s="10">
        <v>-3452531</v>
      </c>
      <c r="D78" s="10">
        <v>-2931959</v>
      </c>
      <c r="E78" s="7">
        <v>-0.33</v>
      </c>
      <c r="F78" s="7">
        <v>-0.45</v>
      </c>
      <c r="G78" s="7">
        <v>-0.34</v>
      </c>
      <c r="H78" s="8">
        <f t="shared" si="2"/>
        <v>-0.15077981921089195</v>
      </c>
    </row>
    <row r="79" spans="1:8">
      <c r="A79" s="5" t="s">
        <v>129</v>
      </c>
      <c r="B79" s="10">
        <v>-6699017</v>
      </c>
      <c r="C79" s="10">
        <v>-3523268</v>
      </c>
      <c r="D79" s="10">
        <v>-3838220</v>
      </c>
      <c r="E79" s="7">
        <v>-0.81</v>
      </c>
      <c r="F79" s="7">
        <v>-0.46</v>
      </c>
      <c r="G79" s="7">
        <v>-0.45</v>
      </c>
      <c r="H79" s="8">
        <f t="shared" si="2"/>
        <v>8.9392007647445496E-2</v>
      </c>
    </row>
    <row r="80" spans="1:8">
      <c r="A80" s="5" t="s">
        <v>20</v>
      </c>
      <c r="B80" s="10">
        <v>-2539527</v>
      </c>
      <c r="C80" s="10">
        <v>-4065875</v>
      </c>
      <c r="D80" s="10">
        <v>-3970766</v>
      </c>
      <c r="E80" s="7">
        <v>-0.31</v>
      </c>
      <c r="F80" s="7">
        <v>-0.53</v>
      </c>
      <c r="G80" s="7">
        <v>-0.46</v>
      </c>
      <c r="H80" s="8">
        <f t="shared" si="2"/>
        <v>-2.3392012789374982E-2</v>
      </c>
    </row>
    <row r="81" spans="1:8">
      <c r="A81" s="5" t="s">
        <v>127</v>
      </c>
      <c r="B81" s="10">
        <v>-1681193</v>
      </c>
      <c r="C81" s="10">
        <v>-2929046</v>
      </c>
      <c r="D81" s="10">
        <v>-4545824</v>
      </c>
      <c r="E81" s="7">
        <v>-0.2</v>
      </c>
      <c r="F81" s="7">
        <v>-0.38</v>
      </c>
      <c r="G81" s="7">
        <v>-0.53</v>
      </c>
      <c r="H81" s="8">
        <f t="shared" si="2"/>
        <v>0.55198108872308593</v>
      </c>
    </row>
    <row r="82" spans="1:8" ht="31.5">
      <c r="A82" s="5" t="s">
        <v>120</v>
      </c>
      <c r="B82" s="10">
        <v>-4327306</v>
      </c>
      <c r="C82" s="10">
        <v>-3676046</v>
      </c>
      <c r="D82" s="10">
        <v>-6174418</v>
      </c>
      <c r="E82" s="7">
        <v>-0.52</v>
      </c>
      <c r="F82" s="7">
        <v>-0.48</v>
      </c>
      <c r="G82" s="7">
        <v>-0.72</v>
      </c>
      <c r="H82" s="8">
        <f t="shared" si="2"/>
        <v>0.67963567376469169</v>
      </c>
    </row>
    <row r="83" spans="1:8" ht="31.5">
      <c r="A83" s="5" t="s">
        <v>118</v>
      </c>
      <c r="B83" s="10">
        <v>-6208602</v>
      </c>
      <c r="C83" s="10">
        <v>-6696675</v>
      </c>
      <c r="D83" s="10">
        <v>-6898670</v>
      </c>
      <c r="E83" s="7">
        <v>-0.75</v>
      </c>
      <c r="F83" s="7">
        <v>-0.87</v>
      </c>
      <c r="G83" s="7">
        <v>-0.8</v>
      </c>
      <c r="H83" s="8">
        <f t="shared" si="2"/>
        <v>3.0163476650725919E-2</v>
      </c>
    </row>
    <row r="84" spans="1:8">
      <c r="A84" s="5" t="s">
        <v>122</v>
      </c>
      <c r="B84" s="10">
        <v>-6516639</v>
      </c>
      <c r="C84" s="10">
        <v>-8718512</v>
      </c>
      <c r="D84" s="10">
        <v>-7151053</v>
      </c>
      <c r="E84" s="7">
        <v>-0.79</v>
      </c>
      <c r="F84" s="7">
        <v>-1.1299999999999999</v>
      </c>
      <c r="G84" s="7">
        <v>-0.83</v>
      </c>
      <c r="H84" s="8">
        <f t="shared" si="2"/>
        <v>-0.17978515141115822</v>
      </c>
    </row>
    <row r="85" spans="1:8" ht="31.5">
      <c r="A85" s="5" t="s">
        <v>128</v>
      </c>
      <c r="B85" s="10">
        <v>-6598860</v>
      </c>
      <c r="C85" s="10">
        <v>-6752012</v>
      </c>
      <c r="D85" s="10">
        <v>-7930507</v>
      </c>
      <c r="E85" s="7">
        <v>-0.8</v>
      </c>
      <c r="F85" s="7">
        <v>-0.88</v>
      </c>
      <c r="G85" s="7">
        <v>-0.93</v>
      </c>
      <c r="H85" s="8">
        <f t="shared" si="2"/>
        <v>0.17453982605481153</v>
      </c>
    </row>
    <row r="86" spans="1:8">
      <c r="A86" s="5" t="s">
        <v>24</v>
      </c>
      <c r="B86" s="9">
        <v>1571718</v>
      </c>
      <c r="C86" s="10">
        <v>-10872176</v>
      </c>
      <c r="D86" s="10">
        <v>-8584513</v>
      </c>
      <c r="E86" s="6">
        <v>0.19</v>
      </c>
      <c r="F86" s="7">
        <v>-1.41</v>
      </c>
      <c r="G86" s="7">
        <v>-1</v>
      </c>
      <c r="H86" s="8">
        <f t="shared" si="2"/>
        <v>-0.210414456130953</v>
      </c>
    </row>
    <row r="87" spans="1:8">
      <c r="A87" s="5" t="s">
        <v>140</v>
      </c>
      <c r="B87" s="10">
        <v>-8684615</v>
      </c>
      <c r="C87" s="10">
        <v>-8798727</v>
      </c>
      <c r="D87" s="10">
        <v>-9050447</v>
      </c>
      <c r="E87" s="7">
        <v>-1.05</v>
      </c>
      <c r="F87" s="7">
        <v>-1.1399999999999999</v>
      </c>
      <c r="G87" s="7">
        <v>-1.06</v>
      </c>
      <c r="H87" s="8">
        <f t="shared" si="2"/>
        <v>2.8608683960759322E-2</v>
      </c>
    </row>
    <row r="88" spans="1:8" ht="31.5">
      <c r="A88" s="5" t="s">
        <v>138</v>
      </c>
      <c r="B88" s="10">
        <v>-12305648</v>
      </c>
      <c r="C88" s="10">
        <v>-17976687</v>
      </c>
      <c r="D88" s="10">
        <v>-10662070</v>
      </c>
      <c r="E88" s="7">
        <v>-1.49</v>
      </c>
      <c r="F88" s="7">
        <v>-2.34</v>
      </c>
      <c r="G88" s="7">
        <v>-1.24</v>
      </c>
      <c r="H88" s="8">
        <f t="shared" si="2"/>
        <v>-0.40689460744351835</v>
      </c>
    </row>
    <row r="89" spans="1:8">
      <c r="A89" s="5" t="s">
        <v>137</v>
      </c>
      <c r="B89" s="10">
        <v>-14865276</v>
      </c>
      <c r="C89" s="10">
        <v>-11989065</v>
      </c>
      <c r="D89" s="10">
        <v>-11175494</v>
      </c>
      <c r="E89" s="7">
        <v>-1.8</v>
      </c>
      <c r="F89" s="7">
        <v>-1.56</v>
      </c>
      <c r="G89" s="7">
        <v>-1.3</v>
      </c>
      <c r="H89" s="8">
        <f t="shared" si="2"/>
        <v>-6.7859420230017939E-2</v>
      </c>
    </row>
    <row r="90" spans="1:8" ht="31.5">
      <c r="A90" s="5" t="s">
        <v>131</v>
      </c>
      <c r="B90" s="10">
        <v>-12261685</v>
      </c>
      <c r="C90" s="10">
        <v>-12594488</v>
      </c>
      <c r="D90" s="10">
        <v>-11464909</v>
      </c>
      <c r="E90" s="7">
        <v>-1.48</v>
      </c>
      <c r="F90" s="7">
        <v>-1.64</v>
      </c>
      <c r="G90" s="7">
        <v>-1.34</v>
      </c>
      <c r="H90" s="8">
        <f t="shared" si="2"/>
        <v>-8.9688362083476511E-2</v>
      </c>
    </row>
    <row r="91" spans="1:8">
      <c r="A91" s="5" t="s">
        <v>134</v>
      </c>
      <c r="B91" s="10">
        <v>-8112951</v>
      </c>
      <c r="C91" s="10">
        <v>-10845421</v>
      </c>
      <c r="D91" s="10">
        <v>-12115060</v>
      </c>
      <c r="E91" s="7">
        <v>-0.98</v>
      </c>
      <c r="F91" s="7">
        <v>-1.41</v>
      </c>
      <c r="G91" s="7">
        <v>-1.41</v>
      </c>
      <c r="H91" s="8">
        <f t="shared" si="2"/>
        <v>0.11706682479177156</v>
      </c>
    </row>
    <row r="92" spans="1:8">
      <c r="A92" s="5" t="s">
        <v>22</v>
      </c>
      <c r="B92" s="10">
        <v>-13052923</v>
      </c>
      <c r="C92" s="10">
        <v>-13277730</v>
      </c>
      <c r="D92" s="10">
        <v>-12712861</v>
      </c>
      <c r="E92" s="7">
        <v>-1.58</v>
      </c>
      <c r="F92" s="7">
        <v>-1.73</v>
      </c>
      <c r="G92" s="7">
        <v>-1.48</v>
      </c>
      <c r="H92" s="8">
        <f t="shared" si="2"/>
        <v>-4.2542588228560156E-2</v>
      </c>
    </row>
    <row r="93" spans="1:8">
      <c r="A93" s="5" t="s">
        <v>28</v>
      </c>
      <c r="B93" s="10">
        <v>-9870178</v>
      </c>
      <c r="C93" s="10">
        <v>-8150860</v>
      </c>
      <c r="D93" s="10">
        <v>-12923376</v>
      </c>
      <c r="E93" s="7">
        <v>-1.19</v>
      </c>
      <c r="F93" s="7">
        <v>-1.06</v>
      </c>
      <c r="G93" s="7">
        <v>-1.51</v>
      </c>
      <c r="H93" s="8">
        <f t="shared" si="2"/>
        <v>0.58552300002699098</v>
      </c>
    </row>
    <row r="94" spans="1:8">
      <c r="A94" s="5" t="s">
        <v>130</v>
      </c>
      <c r="B94" s="10">
        <v>-4109690</v>
      </c>
      <c r="C94" s="10">
        <v>-11471847</v>
      </c>
      <c r="D94" s="10">
        <v>-18805995</v>
      </c>
      <c r="E94" s="7">
        <v>-0.5</v>
      </c>
      <c r="F94" s="7">
        <v>-1.49</v>
      </c>
      <c r="G94" s="7">
        <v>-2.19</v>
      </c>
      <c r="H94" s="8">
        <f t="shared" si="2"/>
        <v>0.63931710386304841</v>
      </c>
    </row>
    <row r="95" spans="1:8">
      <c r="A95" s="5" t="s">
        <v>14</v>
      </c>
      <c r="B95" s="10">
        <v>-21955888</v>
      </c>
      <c r="C95" s="10">
        <v>-18795969</v>
      </c>
      <c r="D95" s="10">
        <v>-20892559</v>
      </c>
      <c r="E95" s="7">
        <v>-2.65</v>
      </c>
      <c r="F95" s="7">
        <v>-2.44</v>
      </c>
      <c r="G95" s="7">
        <v>-2.44</v>
      </c>
      <c r="H95" s="8">
        <f t="shared" si="2"/>
        <v>0.11154466151758391</v>
      </c>
    </row>
    <row r="96" spans="1:8" ht="31.5">
      <c r="A96" s="5" t="s">
        <v>132</v>
      </c>
      <c r="B96" s="10">
        <v>-16606165</v>
      </c>
      <c r="C96" s="10">
        <v>-19830051</v>
      </c>
      <c r="D96" s="10">
        <v>-23995644</v>
      </c>
      <c r="E96" s="7">
        <v>-2.0099999999999998</v>
      </c>
      <c r="F96" s="7">
        <v>-2.58</v>
      </c>
      <c r="G96" s="7">
        <v>-2.8</v>
      </c>
      <c r="H96" s="8">
        <f t="shared" si="2"/>
        <v>0.21006466397892773</v>
      </c>
    </row>
    <row r="97" spans="1:8" ht="31.5">
      <c r="A97" s="5" t="s">
        <v>29</v>
      </c>
      <c r="B97" s="10">
        <v>-24388484</v>
      </c>
      <c r="C97" s="10">
        <v>-29719888</v>
      </c>
      <c r="D97" s="10">
        <v>-24164437</v>
      </c>
      <c r="E97" s="7">
        <v>-2.95</v>
      </c>
      <c r="F97" s="7">
        <v>-3.86</v>
      </c>
      <c r="G97" s="7">
        <v>-2.82</v>
      </c>
      <c r="H97" s="8">
        <f t="shared" si="2"/>
        <v>-0.1869270503307415</v>
      </c>
    </row>
    <row r="98" spans="1:8" ht="31.5">
      <c r="A98" s="5" t="s">
        <v>30</v>
      </c>
      <c r="B98" s="10">
        <v>-22024471</v>
      </c>
      <c r="C98" s="10">
        <v>-30231221</v>
      </c>
      <c r="D98" s="10">
        <v>-33228048</v>
      </c>
      <c r="E98" s="7">
        <v>-2.66</v>
      </c>
      <c r="F98" s="7">
        <v>-3.93</v>
      </c>
      <c r="G98" s="7">
        <v>-3.87</v>
      </c>
      <c r="H98" s="8">
        <f t="shared" si="2"/>
        <v>9.9130200530107598E-2</v>
      </c>
    </row>
    <row r="99" spans="1:8" ht="31.5">
      <c r="A99" s="5" t="s">
        <v>31</v>
      </c>
      <c r="B99" s="10">
        <v>-20376689</v>
      </c>
      <c r="C99" s="10">
        <v>-31564090</v>
      </c>
      <c r="D99" s="10">
        <v>-33831788</v>
      </c>
      <c r="E99" s="7">
        <v>-2.46</v>
      </c>
      <c r="F99" s="7">
        <v>-4.0999999999999996</v>
      </c>
      <c r="G99" s="7">
        <v>-3.95</v>
      </c>
      <c r="H99" s="8">
        <f t="shared" si="2"/>
        <v>7.1844238183327955E-2</v>
      </c>
    </row>
    <row r="100" spans="1:8" ht="47.25">
      <c r="A100" s="5" t="s">
        <v>32</v>
      </c>
      <c r="B100" s="10">
        <v>-40141725</v>
      </c>
      <c r="C100" s="10">
        <v>-40714361</v>
      </c>
      <c r="D100" s="10">
        <v>-41999898</v>
      </c>
      <c r="E100" s="7">
        <v>-4.8499999999999996</v>
      </c>
      <c r="F100" s="7">
        <v>-5.29</v>
      </c>
      <c r="G100" s="7">
        <v>-4.9000000000000004</v>
      </c>
      <c r="H100" s="8">
        <f t="shared" si="2"/>
        <v>3.1574534597264094E-2</v>
      </c>
    </row>
    <row r="101" spans="1:8">
      <c r="A101" s="5" t="s">
        <v>142</v>
      </c>
      <c r="B101" s="10">
        <v>-57565778</v>
      </c>
      <c r="C101" s="10">
        <v>-48049191</v>
      </c>
      <c r="D101" s="10">
        <v>-49903751</v>
      </c>
      <c r="E101" s="7">
        <v>-6.96</v>
      </c>
      <c r="F101" s="7">
        <v>-6.24</v>
      </c>
      <c r="G101" s="7">
        <v>-5.82</v>
      </c>
      <c r="H101" s="8">
        <f t="shared" si="2"/>
        <v>3.8597111863964577E-2</v>
      </c>
    </row>
    <row r="102" spans="1:8">
      <c r="A102" s="5" t="s">
        <v>33</v>
      </c>
      <c r="B102" s="10">
        <v>-44563552</v>
      </c>
      <c r="C102" s="10">
        <v>-49022981</v>
      </c>
      <c r="D102" s="10">
        <v>-56987164</v>
      </c>
      <c r="E102" s="7">
        <v>-5.39</v>
      </c>
      <c r="F102" s="7">
        <v>-6.37</v>
      </c>
      <c r="G102" s="7">
        <v>-6.64</v>
      </c>
      <c r="H102" s="8">
        <f t="shared" si="2"/>
        <v>0.16245815406451924</v>
      </c>
    </row>
    <row r="103" spans="1:8" ht="31.5">
      <c r="A103" s="5" t="s">
        <v>38</v>
      </c>
      <c r="B103" s="10">
        <v>-116414000</v>
      </c>
      <c r="C103" s="10">
        <v>-89150000</v>
      </c>
      <c r="D103" s="10">
        <v>-113202000</v>
      </c>
      <c r="E103" s="7">
        <v>-14.07</v>
      </c>
      <c r="F103" s="7">
        <v>-11.59</v>
      </c>
      <c r="G103" s="7">
        <v>-13.2</v>
      </c>
      <c r="H103" s="8">
        <f t="shared" si="2"/>
        <v>0.26979248457655636</v>
      </c>
    </row>
    <row r="104" spans="1:8">
      <c r="A104" s="5" t="s">
        <v>36</v>
      </c>
      <c r="B104" s="10">
        <v>-100994665</v>
      </c>
      <c r="C104" s="10">
        <v>-105062744</v>
      </c>
      <c r="D104" s="10">
        <v>-121749294</v>
      </c>
      <c r="E104" s="7">
        <v>-12.21</v>
      </c>
      <c r="F104" s="7">
        <v>-13.65</v>
      </c>
      <c r="G104" s="7">
        <v>-14.2</v>
      </c>
      <c r="H104" s="8">
        <f t="shared" si="2"/>
        <v>0.15882461626930286</v>
      </c>
    </row>
    <row r="105" spans="1:8" ht="31.5">
      <c r="A105" s="5" t="s">
        <v>35</v>
      </c>
      <c r="B105" s="10">
        <v>-153520877</v>
      </c>
      <c r="C105" s="10">
        <v>-168564725</v>
      </c>
      <c r="D105" s="10">
        <v>-167090786</v>
      </c>
      <c r="E105" s="7">
        <v>-18.559999999999999</v>
      </c>
      <c r="F105" s="7">
        <v>-21.9</v>
      </c>
      <c r="G105" s="7">
        <v>-19.48</v>
      </c>
      <c r="H105" s="8">
        <f t="shared" si="2"/>
        <v>-8.7440536565405371E-3</v>
      </c>
    </row>
    <row r="106" spans="1:8" ht="31.5">
      <c r="A106" s="5" t="s">
        <v>37</v>
      </c>
      <c r="B106" s="10">
        <v>-299484397</v>
      </c>
      <c r="C106" s="10">
        <v>-278896982</v>
      </c>
      <c r="D106" s="10">
        <v>-253074030</v>
      </c>
      <c r="E106" s="7">
        <v>-36.200000000000003</v>
      </c>
      <c r="F106" s="7">
        <v>-36.24</v>
      </c>
      <c r="G106" s="7">
        <v>-29.51</v>
      </c>
      <c r="H106" s="8">
        <f t="shared" si="2"/>
        <v>-9.2589571299125789E-2</v>
      </c>
    </row>
    <row r="107" spans="1:8" ht="31.5">
      <c r="A107" s="5" t="s">
        <v>143</v>
      </c>
      <c r="B107" s="10">
        <v>-447976498</v>
      </c>
      <c r="C107" s="10">
        <v>-461204960</v>
      </c>
      <c r="D107" s="10">
        <v>-455026981</v>
      </c>
      <c r="E107" s="7">
        <v>-54.15</v>
      </c>
      <c r="F107" s="7">
        <v>-59.93</v>
      </c>
      <c r="G107" s="7">
        <v>-53.05</v>
      </c>
      <c r="H107" s="8">
        <f t="shared" si="2"/>
        <v>-1.3395300432154936E-2</v>
      </c>
    </row>
    <row r="110" spans="1:8" ht="21">
      <c r="A110" s="1" t="s">
        <v>41</v>
      </c>
    </row>
    <row r="111" spans="1:8" ht="18.75">
      <c r="A111" s="2" t="s">
        <v>174</v>
      </c>
    </row>
    <row r="112" spans="1:8" ht="18.75">
      <c r="A112" s="2" t="s">
        <v>2</v>
      </c>
    </row>
    <row r="114" spans="1:8" ht="21">
      <c r="A114" s="3" t="s">
        <v>3</v>
      </c>
      <c r="B114" s="38" t="s">
        <v>4</v>
      </c>
      <c r="C114" s="39" t="s">
        <v>5</v>
      </c>
      <c r="D114" s="39" t="s">
        <v>5</v>
      </c>
      <c r="E114" s="38" t="s">
        <v>6</v>
      </c>
      <c r="F114" s="39" t="s">
        <v>5</v>
      </c>
      <c r="G114" s="39" t="s">
        <v>5</v>
      </c>
      <c r="H114" s="19" t="s">
        <v>147</v>
      </c>
    </row>
    <row r="115" spans="1:8" ht="21">
      <c r="A115" s="4" t="s">
        <v>5</v>
      </c>
      <c r="B115" s="3" t="s">
        <v>8</v>
      </c>
      <c r="C115" s="3" t="s">
        <v>9</v>
      </c>
      <c r="D115" s="3" t="s">
        <v>10</v>
      </c>
      <c r="E115" s="3" t="s">
        <v>8</v>
      </c>
      <c r="F115" s="3" t="s">
        <v>9</v>
      </c>
      <c r="G115" s="3" t="s">
        <v>10</v>
      </c>
      <c r="H115" s="3" t="s">
        <v>40</v>
      </c>
    </row>
    <row r="116" spans="1:8">
      <c r="A116" s="5" t="s">
        <v>12</v>
      </c>
      <c r="B116" s="9">
        <v>1225866679</v>
      </c>
      <c r="C116" s="9">
        <v>1227770151</v>
      </c>
      <c r="D116" s="9">
        <v>1280945860</v>
      </c>
      <c r="E116" s="6">
        <v>192.79</v>
      </c>
      <c r="F116" s="6">
        <v>209.38</v>
      </c>
      <c r="G116" s="6">
        <v>189.39</v>
      </c>
      <c r="H116" s="8">
        <f t="shared" ref="H116:H143" si="3">(D116-C116)/C116</f>
        <v>4.3310801257620733E-2</v>
      </c>
    </row>
    <row r="117" spans="1:8">
      <c r="A117" s="5" t="s">
        <v>11</v>
      </c>
      <c r="B117" s="9">
        <v>635852305</v>
      </c>
      <c r="C117" s="9">
        <v>586382004</v>
      </c>
      <c r="D117" s="9">
        <v>676364112</v>
      </c>
      <c r="E117" s="6">
        <v>100</v>
      </c>
      <c r="F117" s="6">
        <v>100</v>
      </c>
      <c r="G117" s="6">
        <v>100</v>
      </c>
      <c r="H117" s="8">
        <f t="shared" si="3"/>
        <v>0.1534530517413355</v>
      </c>
    </row>
    <row r="118" spans="1:8">
      <c r="A118" s="5" t="s">
        <v>13</v>
      </c>
      <c r="B118" s="9">
        <v>239306886</v>
      </c>
      <c r="C118" s="9">
        <v>221214152</v>
      </c>
      <c r="D118" s="9">
        <v>236222384</v>
      </c>
      <c r="E118" s="6">
        <v>37.64</v>
      </c>
      <c r="F118" s="6">
        <v>37.729999999999997</v>
      </c>
      <c r="G118" s="6">
        <v>34.93</v>
      </c>
      <c r="H118" s="8">
        <f t="shared" si="3"/>
        <v>6.7844809494828337E-2</v>
      </c>
    </row>
    <row r="119" spans="1:8" ht="31.5">
      <c r="A119" s="5" t="s">
        <v>16</v>
      </c>
      <c r="B119" s="9">
        <v>145643483</v>
      </c>
      <c r="C119" s="9">
        <v>136432501</v>
      </c>
      <c r="D119" s="9">
        <v>162499208</v>
      </c>
      <c r="E119" s="6">
        <v>22.91</v>
      </c>
      <c r="F119" s="6">
        <v>23.27</v>
      </c>
      <c r="G119" s="6">
        <v>24.03</v>
      </c>
      <c r="H119" s="8">
        <f t="shared" si="3"/>
        <v>0.19105936495293011</v>
      </c>
    </row>
    <row r="120" spans="1:8">
      <c r="A120" s="5" t="s">
        <v>15</v>
      </c>
      <c r="B120" s="9">
        <v>86723956</v>
      </c>
      <c r="C120" s="9">
        <v>83135181</v>
      </c>
      <c r="D120" s="9">
        <v>69589841</v>
      </c>
      <c r="E120" s="6">
        <v>13.64</v>
      </c>
      <c r="F120" s="6">
        <v>14.18</v>
      </c>
      <c r="G120" s="6">
        <v>10.29</v>
      </c>
      <c r="H120" s="8">
        <f t="shared" si="3"/>
        <v>-0.1629315030901298</v>
      </c>
    </row>
    <row r="121" spans="1:8">
      <c r="A121" s="5" t="s">
        <v>21</v>
      </c>
      <c r="B121" s="9">
        <v>3674091</v>
      </c>
      <c r="C121" s="9">
        <v>2577654</v>
      </c>
      <c r="D121" s="9">
        <v>11169078</v>
      </c>
      <c r="E121" s="6">
        <v>0.57999999999999996</v>
      </c>
      <c r="F121" s="6">
        <v>0.44</v>
      </c>
      <c r="G121" s="6">
        <v>1.65</v>
      </c>
      <c r="H121" s="8">
        <f t="shared" si="3"/>
        <v>3.3330400433882903</v>
      </c>
    </row>
    <row r="122" spans="1:8" ht="31.5">
      <c r="A122" s="5" t="s">
        <v>17</v>
      </c>
      <c r="B122" s="10">
        <v>-1606752</v>
      </c>
      <c r="C122" s="10">
        <v>-1607209</v>
      </c>
      <c r="D122" s="10">
        <v>-1578848</v>
      </c>
      <c r="E122" s="7">
        <v>-0.25</v>
      </c>
      <c r="F122" s="7">
        <v>-0.27</v>
      </c>
      <c r="G122" s="7">
        <v>-0.23</v>
      </c>
      <c r="H122" s="8">
        <f t="shared" si="3"/>
        <v>-1.7646118208646169E-2</v>
      </c>
    </row>
    <row r="123" spans="1:8">
      <c r="A123" s="5" t="s">
        <v>25</v>
      </c>
      <c r="B123" s="10">
        <v>-1810095</v>
      </c>
      <c r="C123" s="10">
        <v>-1639987</v>
      </c>
      <c r="D123" s="10">
        <v>-2429845</v>
      </c>
      <c r="E123" s="7">
        <v>-0.28999999999999998</v>
      </c>
      <c r="F123" s="7">
        <v>-0.28000000000000003</v>
      </c>
      <c r="G123" s="7">
        <v>-0.36</v>
      </c>
      <c r="H123" s="8">
        <f t="shared" si="3"/>
        <v>0.48162454946289207</v>
      </c>
    </row>
    <row r="124" spans="1:8">
      <c r="A124" s="5" t="s">
        <v>19</v>
      </c>
      <c r="B124" s="10">
        <v>-2848147</v>
      </c>
      <c r="C124" s="10">
        <v>-2863273</v>
      </c>
      <c r="D124" s="10">
        <v>-2607750</v>
      </c>
      <c r="E124" s="7">
        <v>-0.45</v>
      </c>
      <c r="F124" s="7">
        <v>-0.49</v>
      </c>
      <c r="G124" s="7">
        <v>-0.39</v>
      </c>
      <c r="H124" s="8">
        <f t="shared" si="3"/>
        <v>-8.9241577732895191E-2</v>
      </c>
    </row>
    <row r="125" spans="1:8">
      <c r="A125" s="5" t="s">
        <v>20</v>
      </c>
      <c r="B125" s="10">
        <v>-1293355</v>
      </c>
      <c r="C125" s="10">
        <v>-2546312</v>
      </c>
      <c r="D125" s="10">
        <v>-3186471</v>
      </c>
      <c r="E125" s="7">
        <v>-0.2</v>
      </c>
      <c r="F125" s="7">
        <v>-0.43</v>
      </c>
      <c r="G125" s="7">
        <v>-0.47</v>
      </c>
      <c r="H125" s="8">
        <f t="shared" si="3"/>
        <v>0.25140634769030662</v>
      </c>
    </row>
    <row r="126" spans="1:8">
      <c r="A126" s="5" t="s">
        <v>18</v>
      </c>
      <c r="B126" s="10">
        <v>-11110906</v>
      </c>
      <c r="C126" s="10">
        <v>-12316353</v>
      </c>
      <c r="D126" s="10">
        <v>-7151894</v>
      </c>
      <c r="E126" s="7">
        <v>-1.75</v>
      </c>
      <c r="F126" s="7">
        <v>-2.1</v>
      </c>
      <c r="G126" s="7">
        <v>-1.06</v>
      </c>
      <c r="H126" s="8">
        <f t="shared" si="3"/>
        <v>-0.41931722807879895</v>
      </c>
    </row>
    <row r="127" spans="1:8">
      <c r="A127" s="5" t="s">
        <v>23</v>
      </c>
      <c r="B127" s="10">
        <v>-6354262</v>
      </c>
      <c r="C127" s="10">
        <v>-6790508</v>
      </c>
      <c r="D127" s="10">
        <v>-7997876</v>
      </c>
      <c r="E127" s="7">
        <v>-1</v>
      </c>
      <c r="F127" s="7">
        <v>-1.1599999999999999</v>
      </c>
      <c r="G127" s="7">
        <v>-1.18</v>
      </c>
      <c r="H127" s="8">
        <f t="shared" si="3"/>
        <v>0.17780230875215816</v>
      </c>
    </row>
    <row r="128" spans="1:8">
      <c r="A128" s="5" t="s">
        <v>24</v>
      </c>
      <c r="B128" s="10">
        <v>-32287424</v>
      </c>
      <c r="C128" s="10">
        <v>-33458697</v>
      </c>
      <c r="D128" s="10">
        <v>-8712431</v>
      </c>
      <c r="E128" s="7">
        <v>-5.08</v>
      </c>
      <c r="F128" s="7">
        <v>-5.71</v>
      </c>
      <c r="G128" s="7">
        <v>-1.29</v>
      </c>
      <c r="H128" s="8">
        <f t="shared" si="3"/>
        <v>-0.73960638694328118</v>
      </c>
    </row>
    <row r="129" spans="1:8">
      <c r="A129" s="5" t="s">
        <v>22</v>
      </c>
      <c r="B129" s="10">
        <v>-13052973</v>
      </c>
      <c r="C129" s="10">
        <v>-13277730</v>
      </c>
      <c r="D129" s="10">
        <v>-12717944</v>
      </c>
      <c r="E129" s="7">
        <v>-2.0499999999999998</v>
      </c>
      <c r="F129" s="7">
        <v>-2.2599999999999998</v>
      </c>
      <c r="G129" s="7">
        <v>-1.88</v>
      </c>
      <c r="H129" s="8">
        <f t="shared" si="3"/>
        <v>-4.2159766767361592E-2</v>
      </c>
    </row>
    <row r="130" spans="1:8">
      <c r="A130" s="5" t="s">
        <v>28</v>
      </c>
      <c r="B130" s="10">
        <v>-8512496</v>
      </c>
      <c r="C130" s="10">
        <v>-7717874</v>
      </c>
      <c r="D130" s="10">
        <v>-12768980</v>
      </c>
      <c r="E130" s="7">
        <v>-1.34</v>
      </c>
      <c r="F130" s="7">
        <v>-1.32</v>
      </c>
      <c r="G130" s="7">
        <v>-1.89</v>
      </c>
      <c r="H130" s="8">
        <f t="shared" si="3"/>
        <v>0.65446857515424584</v>
      </c>
    </row>
    <row r="131" spans="1:8">
      <c r="A131" s="5" t="s">
        <v>26</v>
      </c>
      <c r="B131" s="10">
        <v>-13838743</v>
      </c>
      <c r="C131" s="10">
        <v>-13923069</v>
      </c>
      <c r="D131" s="10">
        <v>-13094151</v>
      </c>
      <c r="E131" s="7">
        <v>-2.1800000000000002</v>
      </c>
      <c r="F131" s="7">
        <v>-2.37</v>
      </c>
      <c r="G131" s="7">
        <v>-1.94</v>
      </c>
      <c r="H131" s="8">
        <f t="shared" si="3"/>
        <v>-5.9535580840689648E-2</v>
      </c>
    </row>
    <row r="132" spans="1:8" ht="31.5">
      <c r="A132" s="5" t="s">
        <v>29</v>
      </c>
      <c r="B132" s="10">
        <v>-17341669</v>
      </c>
      <c r="C132" s="10">
        <v>-20487348</v>
      </c>
      <c r="D132" s="10">
        <v>-21843078</v>
      </c>
      <c r="E132" s="7">
        <v>-2.73</v>
      </c>
      <c r="F132" s="7">
        <v>-3.49</v>
      </c>
      <c r="G132" s="7">
        <v>-3.23</v>
      </c>
      <c r="H132" s="8">
        <f t="shared" si="3"/>
        <v>6.6174011394739815E-2</v>
      </c>
    </row>
    <row r="133" spans="1:8">
      <c r="A133" s="5" t="s">
        <v>27</v>
      </c>
      <c r="B133" s="10">
        <v>-15875358</v>
      </c>
      <c r="C133" s="10">
        <v>-18531955</v>
      </c>
      <c r="D133" s="10">
        <v>-22189794</v>
      </c>
      <c r="E133" s="7">
        <v>-2.5</v>
      </c>
      <c r="F133" s="7">
        <v>-3.16</v>
      </c>
      <c r="G133" s="7">
        <v>-3.28</v>
      </c>
      <c r="H133" s="8">
        <f t="shared" si="3"/>
        <v>0.19738009292597569</v>
      </c>
    </row>
    <row r="134" spans="1:8" ht="31.5">
      <c r="A134" s="5" t="s">
        <v>30</v>
      </c>
      <c r="B134" s="10">
        <v>-20714502</v>
      </c>
      <c r="C134" s="10">
        <v>-30127004</v>
      </c>
      <c r="D134" s="10">
        <v>-30256904</v>
      </c>
      <c r="E134" s="7">
        <v>-3.26</v>
      </c>
      <c r="F134" s="7">
        <v>-5.14</v>
      </c>
      <c r="G134" s="7">
        <v>-4.47</v>
      </c>
      <c r="H134" s="8">
        <f t="shared" si="3"/>
        <v>4.3117463654865915E-3</v>
      </c>
    </row>
    <row r="135" spans="1:8" ht="31.5">
      <c r="A135" s="5" t="s">
        <v>31</v>
      </c>
      <c r="B135" s="10">
        <v>-20284379</v>
      </c>
      <c r="C135" s="10">
        <v>-31239786</v>
      </c>
      <c r="D135" s="10">
        <v>-33601759</v>
      </c>
      <c r="E135" s="7">
        <v>-3.19</v>
      </c>
      <c r="F135" s="7">
        <v>-5.33</v>
      </c>
      <c r="G135" s="7">
        <v>-4.97</v>
      </c>
      <c r="H135" s="8">
        <f t="shared" si="3"/>
        <v>7.5607848273992653E-2</v>
      </c>
    </row>
    <row r="136" spans="1:8">
      <c r="A136" s="5" t="s">
        <v>14</v>
      </c>
      <c r="B136" s="10">
        <v>-39637652</v>
      </c>
      <c r="C136" s="10">
        <v>-37299719</v>
      </c>
      <c r="D136" s="10">
        <v>-38496319</v>
      </c>
      <c r="E136" s="7">
        <v>-6.23</v>
      </c>
      <c r="F136" s="7">
        <v>-6.36</v>
      </c>
      <c r="G136" s="7">
        <v>-5.69</v>
      </c>
      <c r="H136" s="8">
        <f t="shared" si="3"/>
        <v>3.2080670634542847E-2</v>
      </c>
    </row>
    <row r="137" spans="1:8" ht="47.25">
      <c r="A137" s="5" t="s">
        <v>32</v>
      </c>
      <c r="B137" s="10">
        <v>-39003507</v>
      </c>
      <c r="C137" s="10">
        <v>-39888345</v>
      </c>
      <c r="D137" s="10">
        <v>-41433446</v>
      </c>
      <c r="E137" s="7">
        <v>-6.13</v>
      </c>
      <c r="F137" s="7">
        <v>-6.8</v>
      </c>
      <c r="G137" s="7">
        <v>-6.13</v>
      </c>
      <c r="H137" s="8">
        <f t="shared" si="3"/>
        <v>3.8735650727048217E-2</v>
      </c>
    </row>
    <row r="138" spans="1:8" ht="31.5">
      <c r="A138" s="5" t="s">
        <v>34</v>
      </c>
      <c r="B138" s="10">
        <v>-40401865</v>
      </c>
      <c r="C138" s="10">
        <v>-49000589</v>
      </c>
      <c r="D138" s="10">
        <v>-48441895</v>
      </c>
      <c r="E138" s="7">
        <v>-6.35</v>
      </c>
      <c r="F138" s="7">
        <v>-8.36</v>
      </c>
      <c r="G138" s="7">
        <v>-7.16</v>
      </c>
      <c r="H138" s="8">
        <f t="shared" si="3"/>
        <v>-1.1401781313281765E-2</v>
      </c>
    </row>
    <row r="139" spans="1:8">
      <c r="A139" s="5" t="s">
        <v>33</v>
      </c>
      <c r="B139" s="10">
        <v>-43625769</v>
      </c>
      <c r="C139" s="10">
        <v>-48078442</v>
      </c>
      <c r="D139" s="10">
        <v>-56119557</v>
      </c>
      <c r="E139" s="7">
        <v>-6.86</v>
      </c>
      <c r="F139" s="7">
        <v>-8.1999999999999993</v>
      </c>
      <c r="G139" s="7">
        <v>-8.3000000000000007</v>
      </c>
      <c r="H139" s="8">
        <f t="shared" si="3"/>
        <v>0.16724990797330747</v>
      </c>
    </row>
    <row r="140" spans="1:8">
      <c r="A140" s="5" t="s">
        <v>36</v>
      </c>
      <c r="B140" s="10">
        <v>-102252504</v>
      </c>
      <c r="C140" s="10">
        <v>-105558848</v>
      </c>
      <c r="D140" s="10">
        <v>-122225323</v>
      </c>
      <c r="E140" s="7">
        <v>-16.079999999999998</v>
      </c>
      <c r="F140" s="7">
        <v>-18</v>
      </c>
      <c r="G140" s="7">
        <v>-18.07</v>
      </c>
      <c r="H140" s="8">
        <f t="shared" si="3"/>
        <v>0.15788799627673086</v>
      </c>
    </row>
    <row r="141" spans="1:8" ht="31.5">
      <c r="A141" s="5" t="s">
        <v>35</v>
      </c>
      <c r="B141" s="10">
        <v>-154267371</v>
      </c>
      <c r="C141" s="10">
        <v>-168285148</v>
      </c>
      <c r="D141" s="10">
        <v>-166831732</v>
      </c>
      <c r="E141" s="7">
        <v>-24.26</v>
      </c>
      <c r="F141" s="7">
        <v>-28.7</v>
      </c>
      <c r="G141" s="7">
        <v>-24.67</v>
      </c>
      <c r="H141" s="8">
        <f t="shared" si="3"/>
        <v>-8.6366266855587275E-3</v>
      </c>
    </row>
    <row r="142" spans="1:8" ht="31.5">
      <c r="A142" s="5" t="s">
        <v>38</v>
      </c>
      <c r="B142" s="10">
        <v>-174511000</v>
      </c>
      <c r="C142" s="10">
        <v>-154662000</v>
      </c>
      <c r="D142" s="10">
        <v>-172993000</v>
      </c>
      <c r="E142" s="7">
        <v>-27.45</v>
      </c>
      <c r="F142" s="7">
        <v>-26.38</v>
      </c>
      <c r="G142" s="7">
        <v>-25.58</v>
      </c>
      <c r="H142" s="8">
        <f t="shared" si="3"/>
        <v>0.1185229726758997</v>
      </c>
    </row>
    <row r="143" spans="1:8" ht="31.5">
      <c r="A143" s="5" t="s">
        <v>37</v>
      </c>
      <c r="B143" s="10">
        <v>-304732061</v>
      </c>
      <c r="C143" s="10">
        <v>-285447439</v>
      </c>
      <c r="D143" s="10">
        <v>-257383263</v>
      </c>
      <c r="E143" s="7">
        <v>-47.93</v>
      </c>
      <c r="F143" s="7">
        <v>-48.68</v>
      </c>
      <c r="G143" s="7">
        <v>-38.049999999999997</v>
      </c>
      <c r="H143" s="8">
        <f t="shared" si="3"/>
        <v>-9.8316439966378538E-2</v>
      </c>
    </row>
  </sheetData>
  <sortState xmlns:xlrd2="http://schemas.microsoft.com/office/spreadsheetml/2017/richdata2" ref="A6:H124">
    <sortCondition descending="1" ref="D7"/>
  </sortState>
  <mergeCells count="4">
    <mergeCell ref="B5:D5"/>
    <mergeCell ref="E5:G5"/>
    <mergeCell ref="B114:D114"/>
    <mergeCell ref="E114:G1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9"/>
  <sheetViews>
    <sheetView workbookViewId="0">
      <selection activeCell="J17" sqref="J17"/>
    </sheetView>
  </sheetViews>
  <sheetFormatPr baseColWidth="10" defaultRowHeight="15.75"/>
  <cols>
    <col min="2" max="4" width="16.25" bestFit="1" customWidth="1"/>
    <col min="8" max="8" width="18.25" customWidth="1"/>
  </cols>
  <sheetData>
    <row r="1" spans="1:8" ht="21">
      <c r="A1" s="1" t="s">
        <v>42</v>
      </c>
    </row>
    <row r="2" spans="1:8" ht="18.75">
      <c r="A2" s="2" t="s">
        <v>175</v>
      </c>
    </row>
    <row r="3" spans="1:8" ht="18.75">
      <c r="A3" s="2" t="s">
        <v>2</v>
      </c>
    </row>
    <row r="5" spans="1:8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  <c r="H5" s="3" t="s">
        <v>147</v>
      </c>
    </row>
    <row r="6" spans="1:8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</row>
    <row r="7" spans="1:8">
      <c r="A7" s="5" t="s">
        <v>12</v>
      </c>
      <c r="B7" s="22">
        <v>1827326099</v>
      </c>
      <c r="C7" s="22">
        <v>1827067638</v>
      </c>
      <c r="D7" s="22">
        <v>1821015169</v>
      </c>
      <c r="E7" s="23">
        <v>400.72</v>
      </c>
      <c r="F7" s="23">
        <v>445.52</v>
      </c>
      <c r="G7" s="23">
        <v>409.27</v>
      </c>
      <c r="H7" s="8">
        <f t="shared" ref="H7:H70" si="0">(D7-C7)/C7</f>
        <v>-3.312668274626842E-3</v>
      </c>
    </row>
    <row r="8" spans="1:8">
      <c r="A8" s="5" t="s">
        <v>53</v>
      </c>
      <c r="B8" s="22">
        <v>170365978</v>
      </c>
      <c r="C8" s="22">
        <v>155185092</v>
      </c>
      <c r="D8" s="22">
        <v>148918712</v>
      </c>
      <c r="E8" s="23">
        <v>37.36</v>
      </c>
      <c r="F8" s="23">
        <v>37.840000000000003</v>
      </c>
      <c r="G8" s="23">
        <v>33.47</v>
      </c>
      <c r="H8" s="8">
        <f t="shared" si="0"/>
        <v>-4.0380038567106688E-2</v>
      </c>
    </row>
    <row r="9" spans="1:8">
      <c r="A9" s="5" t="s">
        <v>54</v>
      </c>
      <c r="B9" s="22">
        <v>156556681</v>
      </c>
      <c r="C9" s="22">
        <v>140456176</v>
      </c>
      <c r="D9" s="22">
        <v>182246223</v>
      </c>
      <c r="E9" s="23">
        <v>34.33</v>
      </c>
      <c r="F9" s="23">
        <v>34.25</v>
      </c>
      <c r="G9" s="23">
        <v>40.96</v>
      </c>
      <c r="H9" s="8">
        <f t="shared" si="0"/>
        <v>0.29753086115629407</v>
      </c>
    </row>
    <row r="10" spans="1:8">
      <c r="A10" s="5" t="s">
        <v>14</v>
      </c>
      <c r="B10" s="22">
        <v>86887020</v>
      </c>
      <c r="C10" s="22">
        <v>86726578</v>
      </c>
      <c r="D10" s="22">
        <v>103425618</v>
      </c>
      <c r="E10" s="23">
        <v>19.05</v>
      </c>
      <c r="F10" s="23">
        <v>21.15</v>
      </c>
      <c r="G10" s="23">
        <v>23.25</v>
      </c>
      <c r="H10" s="8">
        <f t="shared" si="0"/>
        <v>0.19254812521255019</v>
      </c>
    </row>
    <row r="11" spans="1:8">
      <c r="A11" s="5" t="s">
        <v>15</v>
      </c>
      <c r="B11" s="22">
        <v>47998482</v>
      </c>
      <c r="C11" s="22">
        <v>44995919</v>
      </c>
      <c r="D11" s="22">
        <v>60032483</v>
      </c>
      <c r="E11" s="23">
        <v>10.53</v>
      </c>
      <c r="F11" s="23">
        <v>10.97</v>
      </c>
      <c r="G11" s="23">
        <v>13.49</v>
      </c>
      <c r="H11" s="8">
        <f t="shared" si="0"/>
        <v>0.33417617273246492</v>
      </c>
    </row>
    <row r="12" spans="1:8" ht="31.5">
      <c r="A12" s="5" t="s">
        <v>16</v>
      </c>
      <c r="B12" s="22">
        <v>21331351</v>
      </c>
      <c r="C12" s="22">
        <v>18328369</v>
      </c>
      <c r="D12" s="22">
        <v>22668452</v>
      </c>
      <c r="E12" s="23">
        <v>4.68</v>
      </c>
      <c r="F12" s="23">
        <v>4.47</v>
      </c>
      <c r="G12" s="23">
        <v>5.0999999999999996</v>
      </c>
      <c r="H12" s="8">
        <f t="shared" si="0"/>
        <v>0.23679592002976368</v>
      </c>
    </row>
    <row r="13" spans="1:8">
      <c r="A13" s="5" t="s">
        <v>67</v>
      </c>
      <c r="B13" s="22">
        <v>5060766</v>
      </c>
      <c r="C13" s="22">
        <v>5233813</v>
      </c>
      <c r="D13" s="22">
        <v>4948923</v>
      </c>
      <c r="E13" s="23">
        <v>1.1100000000000001</v>
      </c>
      <c r="F13" s="23">
        <v>1.28</v>
      </c>
      <c r="G13" s="23">
        <v>1.1100000000000001</v>
      </c>
      <c r="H13" s="8">
        <f t="shared" si="0"/>
        <v>-5.4432590541542085E-2</v>
      </c>
    </row>
    <row r="14" spans="1:8">
      <c r="A14" s="5" t="s">
        <v>64</v>
      </c>
      <c r="B14" s="22">
        <v>1662984</v>
      </c>
      <c r="C14" s="22">
        <v>1637203</v>
      </c>
      <c r="D14" s="22">
        <v>1683471</v>
      </c>
      <c r="E14" s="23">
        <v>0.37</v>
      </c>
      <c r="F14" s="23">
        <v>0.4</v>
      </c>
      <c r="G14" s="23">
        <v>0.38</v>
      </c>
      <c r="H14" s="8">
        <f t="shared" si="0"/>
        <v>2.8260392877364628E-2</v>
      </c>
    </row>
    <row r="15" spans="1:8">
      <c r="A15" s="5" t="s">
        <v>117</v>
      </c>
      <c r="B15" s="24" t="s">
        <v>52</v>
      </c>
      <c r="C15" s="24" t="s">
        <v>52</v>
      </c>
      <c r="D15" s="24" t="s">
        <v>52</v>
      </c>
      <c r="E15" s="25" t="s">
        <v>52</v>
      </c>
      <c r="F15" s="25" t="s">
        <v>52</v>
      </c>
      <c r="G15" s="25" t="s">
        <v>52</v>
      </c>
      <c r="H15" s="8" t="e">
        <f t="shared" si="0"/>
        <v>#DIV/0!</v>
      </c>
    </row>
    <row r="16" spans="1:8">
      <c r="A16" s="5" t="s">
        <v>96</v>
      </c>
      <c r="B16" s="24" t="s">
        <v>52</v>
      </c>
      <c r="C16" s="24" t="s">
        <v>52</v>
      </c>
      <c r="D16" s="24" t="s">
        <v>52</v>
      </c>
      <c r="E16" s="25" t="s">
        <v>52</v>
      </c>
      <c r="F16" s="25" t="s">
        <v>52</v>
      </c>
      <c r="G16" s="25" t="s">
        <v>52</v>
      </c>
      <c r="H16" s="8" t="e">
        <f t="shared" si="0"/>
        <v>#DIV/0!</v>
      </c>
    </row>
    <row r="17" spans="1:8">
      <c r="A17" s="5" t="s">
        <v>95</v>
      </c>
      <c r="B17" s="24" t="s">
        <v>52</v>
      </c>
      <c r="C17" s="24" t="s">
        <v>52</v>
      </c>
      <c r="D17" s="24" t="s">
        <v>52</v>
      </c>
      <c r="E17" s="25" t="s">
        <v>52</v>
      </c>
      <c r="F17" s="25" t="s">
        <v>52</v>
      </c>
      <c r="G17" s="25" t="s">
        <v>52</v>
      </c>
      <c r="H17" s="8" t="e">
        <f t="shared" si="0"/>
        <v>#DIV/0!</v>
      </c>
    </row>
    <row r="18" spans="1:8" ht="31.5">
      <c r="A18" s="5" t="s">
        <v>114</v>
      </c>
      <c r="B18" s="24" t="s">
        <v>52</v>
      </c>
      <c r="C18" s="24" t="s">
        <v>52</v>
      </c>
      <c r="D18" s="24" t="s">
        <v>52</v>
      </c>
      <c r="E18" s="25" t="s">
        <v>52</v>
      </c>
      <c r="F18" s="25" t="s">
        <v>52</v>
      </c>
      <c r="G18" s="25" t="s">
        <v>52</v>
      </c>
      <c r="H18" s="8" t="e">
        <f t="shared" si="0"/>
        <v>#DIV/0!</v>
      </c>
    </row>
    <row r="19" spans="1:8">
      <c r="A19" s="5" t="s">
        <v>80</v>
      </c>
      <c r="B19" s="24" t="s">
        <v>52</v>
      </c>
      <c r="C19" s="24" t="s">
        <v>52</v>
      </c>
      <c r="D19" s="24" t="s">
        <v>52</v>
      </c>
      <c r="E19" s="25" t="s">
        <v>52</v>
      </c>
      <c r="F19" s="25" t="s">
        <v>52</v>
      </c>
      <c r="G19" s="25" t="s">
        <v>52</v>
      </c>
      <c r="H19" s="8" t="e">
        <f t="shared" si="0"/>
        <v>#DIV/0!</v>
      </c>
    </row>
    <row r="20" spans="1:8">
      <c r="A20" s="5" t="s">
        <v>123</v>
      </c>
      <c r="B20" s="24" t="s">
        <v>52</v>
      </c>
      <c r="C20" s="24" t="s">
        <v>52</v>
      </c>
      <c r="D20" s="24" t="s">
        <v>52</v>
      </c>
      <c r="E20" s="25" t="s">
        <v>52</v>
      </c>
      <c r="F20" s="25" t="s">
        <v>52</v>
      </c>
      <c r="G20" s="25" t="s">
        <v>52</v>
      </c>
      <c r="H20" s="8" t="e">
        <f t="shared" si="0"/>
        <v>#DIV/0!</v>
      </c>
    </row>
    <row r="21" spans="1:8">
      <c r="A21" s="5" t="s">
        <v>83</v>
      </c>
      <c r="B21" s="24" t="s">
        <v>52</v>
      </c>
      <c r="C21" s="24" t="s">
        <v>52</v>
      </c>
      <c r="D21" s="24" t="s">
        <v>52</v>
      </c>
      <c r="E21" s="25" t="s">
        <v>52</v>
      </c>
      <c r="F21" s="25" t="s">
        <v>52</v>
      </c>
      <c r="G21" s="25" t="s">
        <v>52</v>
      </c>
      <c r="H21" s="8" t="e">
        <f t="shared" si="0"/>
        <v>#DIV/0!</v>
      </c>
    </row>
    <row r="22" spans="1:8" ht="31.5">
      <c r="A22" s="5" t="s">
        <v>89</v>
      </c>
      <c r="B22" s="24" t="s">
        <v>52</v>
      </c>
      <c r="C22" s="24" t="s">
        <v>52</v>
      </c>
      <c r="D22" s="24" t="s">
        <v>52</v>
      </c>
      <c r="E22" s="25" t="s">
        <v>52</v>
      </c>
      <c r="F22" s="25" t="s">
        <v>52</v>
      </c>
      <c r="G22" s="25" t="s">
        <v>52</v>
      </c>
      <c r="H22" s="8" t="e">
        <f t="shared" si="0"/>
        <v>#DIV/0!</v>
      </c>
    </row>
    <row r="23" spans="1:8" ht="47.25">
      <c r="A23" s="5" t="s">
        <v>124</v>
      </c>
      <c r="B23" s="24" t="s">
        <v>52</v>
      </c>
      <c r="C23" s="24" t="s">
        <v>52</v>
      </c>
      <c r="D23" s="24" t="s">
        <v>52</v>
      </c>
      <c r="E23" s="25" t="s">
        <v>52</v>
      </c>
      <c r="F23" s="25" t="s">
        <v>52</v>
      </c>
      <c r="G23" s="25" t="s">
        <v>52</v>
      </c>
      <c r="H23" s="8" t="e">
        <f t="shared" si="0"/>
        <v>#DIV/0!</v>
      </c>
    </row>
    <row r="24" spans="1:8">
      <c r="A24" s="5" t="s">
        <v>88</v>
      </c>
      <c r="B24" s="24" t="s">
        <v>52</v>
      </c>
      <c r="C24" s="24" t="s">
        <v>52</v>
      </c>
      <c r="D24" s="24" t="s">
        <v>52</v>
      </c>
      <c r="E24" s="25" t="s">
        <v>52</v>
      </c>
      <c r="F24" s="25" t="s">
        <v>52</v>
      </c>
      <c r="G24" s="25" t="s">
        <v>52</v>
      </c>
      <c r="H24" s="8" t="e">
        <f t="shared" si="0"/>
        <v>#DIV/0!</v>
      </c>
    </row>
    <row r="25" spans="1:8">
      <c r="A25" s="5" t="s">
        <v>139</v>
      </c>
      <c r="B25" s="24" t="s">
        <v>52</v>
      </c>
      <c r="C25" s="24" t="s">
        <v>52</v>
      </c>
      <c r="D25" s="24" t="s">
        <v>52</v>
      </c>
      <c r="E25" s="25" t="s">
        <v>52</v>
      </c>
      <c r="F25" s="25" t="s">
        <v>52</v>
      </c>
      <c r="G25" s="25" t="s">
        <v>52</v>
      </c>
      <c r="H25" s="8" t="e">
        <f t="shared" si="0"/>
        <v>#DIV/0!</v>
      </c>
    </row>
    <row r="26" spans="1:8">
      <c r="A26" s="5" t="s">
        <v>73</v>
      </c>
      <c r="B26" s="24" t="s">
        <v>52</v>
      </c>
      <c r="C26" s="24" t="s">
        <v>52</v>
      </c>
      <c r="D26" s="24" t="s">
        <v>52</v>
      </c>
      <c r="E26" s="25" t="s">
        <v>52</v>
      </c>
      <c r="F26" s="25" t="s">
        <v>52</v>
      </c>
      <c r="G26" s="25" t="s">
        <v>52</v>
      </c>
      <c r="H26" s="8" t="e">
        <f t="shared" si="0"/>
        <v>#DIV/0!</v>
      </c>
    </row>
    <row r="27" spans="1:8">
      <c r="A27" s="5" t="s">
        <v>105</v>
      </c>
      <c r="B27" s="24" t="s">
        <v>52</v>
      </c>
      <c r="C27" s="24" t="s">
        <v>52</v>
      </c>
      <c r="D27" s="24" t="s">
        <v>52</v>
      </c>
      <c r="E27" s="25" t="s">
        <v>52</v>
      </c>
      <c r="F27" s="25" t="s">
        <v>52</v>
      </c>
      <c r="G27" s="25" t="s">
        <v>52</v>
      </c>
      <c r="H27" s="8" t="e">
        <f t="shared" si="0"/>
        <v>#DIV/0!</v>
      </c>
    </row>
    <row r="28" spans="1:8">
      <c r="A28" s="5" t="s">
        <v>55</v>
      </c>
      <c r="B28" s="24" t="s">
        <v>52</v>
      </c>
      <c r="C28" s="24" t="s">
        <v>52</v>
      </c>
      <c r="D28" s="24" t="s">
        <v>52</v>
      </c>
      <c r="E28" s="25" t="s">
        <v>52</v>
      </c>
      <c r="F28" s="25" t="s">
        <v>52</v>
      </c>
      <c r="G28" s="25" t="s">
        <v>52</v>
      </c>
      <c r="H28" s="8" t="e">
        <f t="shared" si="0"/>
        <v>#DIV/0!</v>
      </c>
    </row>
    <row r="29" spans="1:8">
      <c r="A29" s="5" t="s">
        <v>84</v>
      </c>
      <c r="B29" s="24" t="s">
        <v>52</v>
      </c>
      <c r="C29" s="24" t="s">
        <v>52</v>
      </c>
      <c r="D29" s="24" t="s">
        <v>52</v>
      </c>
      <c r="E29" s="25" t="s">
        <v>52</v>
      </c>
      <c r="F29" s="25" t="s">
        <v>52</v>
      </c>
      <c r="G29" s="25" t="s">
        <v>52</v>
      </c>
      <c r="H29" s="8" t="e">
        <f t="shared" si="0"/>
        <v>#DIV/0!</v>
      </c>
    </row>
    <row r="30" spans="1:8">
      <c r="A30" s="5" t="s">
        <v>142</v>
      </c>
      <c r="B30" s="24" t="s">
        <v>52</v>
      </c>
      <c r="C30" s="24" t="s">
        <v>52</v>
      </c>
      <c r="D30" s="24" t="s">
        <v>52</v>
      </c>
      <c r="E30" s="25" t="s">
        <v>52</v>
      </c>
      <c r="F30" s="25" t="s">
        <v>52</v>
      </c>
      <c r="G30" s="25" t="s">
        <v>52</v>
      </c>
      <c r="H30" s="8" t="e">
        <f t="shared" si="0"/>
        <v>#DIV/0!</v>
      </c>
    </row>
    <row r="31" spans="1:8">
      <c r="A31" s="5" t="s">
        <v>86</v>
      </c>
      <c r="B31" s="24" t="s">
        <v>52</v>
      </c>
      <c r="C31" s="24" t="s">
        <v>52</v>
      </c>
      <c r="D31" s="24" t="s">
        <v>52</v>
      </c>
      <c r="E31" s="25" t="s">
        <v>52</v>
      </c>
      <c r="F31" s="25" t="s">
        <v>52</v>
      </c>
      <c r="G31" s="25" t="s">
        <v>52</v>
      </c>
      <c r="H31" s="8" t="e">
        <f t="shared" si="0"/>
        <v>#DIV/0!</v>
      </c>
    </row>
    <row r="32" spans="1:8">
      <c r="A32" s="5" t="s">
        <v>97</v>
      </c>
      <c r="B32" s="24" t="s">
        <v>52</v>
      </c>
      <c r="C32" s="24" t="s">
        <v>52</v>
      </c>
      <c r="D32" s="24" t="s">
        <v>52</v>
      </c>
      <c r="E32" s="25" t="s">
        <v>52</v>
      </c>
      <c r="F32" s="25" t="s">
        <v>52</v>
      </c>
      <c r="G32" s="25" t="s">
        <v>52</v>
      </c>
      <c r="H32" s="8" t="e">
        <f t="shared" si="0"/>
        <v>#DIV/0!</v>
      </c>
    </row>
    <row r="33" spans="1:8" ht="31.5">
      <c r="A33" s="5" t="s">
        <v>118</v>
      </c>
      <c r="B33" s="24" t="s">
        <v>52</v>
      </c>
      <c r="C33" s="24" t="s">
        <v>52</v>
      </c>
      <c r="D33" s="24" t="s">
        <v>52</v>
      </c>
      <c r="E33" s="25" t="s">
        <v>52</v>
      </c>
      <c r="F33" s="25" t="s">
        <v>52</v>
      </c>
      <c r="G33" s="25" t="s">
        <v>52</v>
      </c>
      <c r="H33" s="8" t="e">
        <f t="shared" si="0"/>
        <v>#DIV/0!</v>
      </c>
    </row>
    <row r="34" spans="1:8">
      <c r="A34" s="5" t="s">
        <v>106</v>
      </c>
      <c r="B34" s="24" t="s">
        <v>52</v>
      </c>
      <c r="C34" s="24" t="s">
        <v>52</v>
      </c>
      <c r="D34" s="24" t="s">
        <v>52</v>
      </c>
      <c r="E34" s="25" t="s">
        <v>52</v>
      </c>
      <c r="F34" s="25" t="s">
        <v>52</v>
      </c>
      <c r="G34" s="25" t="s">
        <v>52</v>
      </c>
      <c r="H34" s="8" t="e">
        <f t="shared" si="0"/>
        <v>#DIV/0!</v>
      </c>
    </row>
    <row r="35" spans="1:8">
      <c r="A35" s="5" t="s">
        <v>82</v>
      </c>
      <c r="B35" s="24" t="s">
        <v>52</v>
      </c>
      <c r="C35" s="24" t="s">
        <v>52</v>
      </c>
      <c r="D35" s="24" t="s">
        <v>52</v>
      </c>
      <c r="E35" s="25" t="s">
        <v>52</v>
      </c>
      <c r="F35" s="25" t="s">
        <v>52</v>
      </c>
      <c r="G35" s="25" t="s">
        <v>52</v>
      </c>
      <c r="H35" s="8" t="e">
        <f t="shared" si="0"/>
        <v>#DIV/0!</v>
      </c>
    </row>
    <row r="36" spans="1:8">
      <c r="A36" s="5" t="s">
        <v>66</v>
      </c>
      <c r="B36" s="24" t="s">
        <v>52</v>
      </c>
      <c r="C36" s="24" t="s">
        <v>52</v>
      </c>
      <c r="D36" s="24" t="s">
        <v>52</v>
      </c>
      <c r="E36" s="25" t="s">
        <v>52</v>
      </c>
      <c r="F36" s="25" t="s">
        <v>52</v>
      </c>
      <c r="G36" s="25" t="s">
        <v>52</v>
      </c>
      <c r="H36" s="8" t="e">
        <f t="shared" si="0"/>
        <v>#DIV/0!</v>
      </c>
    </row>
    <row r="37" spans="1:8">
      <c r="A37" s="5" t="s">
        <v>104</v>
      </c>
      <c r="B37" s="24" t="s">
        <v>52</v>
      </c>
      <c r="C37" s="24" t="s">
        <v>52</v>
      </c>
      <c r="D37" s="24" t="s">
        <v>52</v>
      </c>
      <c r="E37" s="25" t="s">
        <v>52</v>
      </c>
      <c r="F37" s="25" t="s">
        <v>52</v>
      </c>
      <c r="G37" s="25" t="s">
        <v>52</v>
      </c>
      <c r="H37" s="8" t="e">
        <f t="shared" si="0"/>
        <v>#DIV/0!</v>
      </c>
    </row>
    <row r="38" spans="1:8">
      <c r="A38" s="5" t="s">
        <v>135</v>
      </c>
      <c r="B38" s="24" t="s">
        <v>52</v>
      </c>
      <c r="C38" s="24" t="s">
        <v>52</v>
      </c>
      <c r="D38" s="24" t="s">
        <v>52</v>
      </c>
      <c r="E38" s="25" t="s">
        <v>52</v>
      </c>
      <c r="F38" s="25" t="s">
        <v>52</v>
      </c>
      <c r="G38" s="25" t="s">
        <v>52</v>
      </c>
      <c r="H38" s="8" t="e">
        <f t="shared" si="0"/>
        <v>#DIV/0!</v>
      </c>
    </row>
    <row r="39" spans="1:8">
      <c r="A39" s="5" t="s">
        <v>90</v>
      </c>
      <c r="B39" s="24" t="s">
        <v>52</v>
      </c>
      <c r="C39" s="24" t="s">
        <v>52</v>
      </c>
      <c r="D39" s="24" t="s">
        <v>52</v>
      </c>
      <c r="E39" s="25" t="s">
        <v>52</v>
      </c>
      <c r="F39" s="25" t="s">
        <v>52</v>
      </c>
      <c r="G39" s="25" t="s">
        <v>52</v>
      </c>
      <c r="H39" s="8" t="e">
        <f t="shared" si="0"/>
        <v>#DIV/0!</v>
      </c>
    </row>
    <row r="40" spans="1:8">
      <c r="A40" s="5" t="s">
        <v>103</v>
      </c>
      <c r="B40" s="24" t="s">
        <v>52</v>
      </c>
      <c r="C40" s="24" t="s">
        <v>52</v>
      </c>
      <c r="D40" s="24" t="s">
        <v>52</v>
      </c>
      <c r="E40" s="25" t="s">
        <v>52</v>
      </c>
      <c r="F40" s="25" t="s">
        <v>52</v>
      </c>
      <c r="G40" s="25" t="s">
        <v>52</v>
      </c>
      <c r="H40" s="8" t="e">
        <f t="shared" si="0"/>
        <v>#DIV/0!</v>
      </c>
    </row>
    <row r="41" spans="1:8">
      <c r="A41" s="5" t="s">
        <v>79</v>
      </c>
      <c r="B41" s="24" t="s">
        <v>52</v>
      </c>
      <c r="C41" s="24" t="s">
        <v>52</v>
      </c>
      <c r="D41" s="24" t="s">
        <v>52</v>
      </c>
      <c r="E41" s="25" t="s">
        <v>52</v>
      </c>
      <c r="F41" s="25" t="s">
        <v>52</v>
      </c>
      <c r="G41" s="25" t="s">
        <v>52</v>
      </c>
      <c r="H41" s="8" t="e">
        <f t="shared" si="0"/>
        <v>#DIV/0!</v>
      </c>
    </row>
    <row r="42" spans="1:8">
      <c r="A42" s="5" t="s">
        <v>57</v>
      </c>
      <c r="B42" s="24" t="s">
        <v>52</v>
      </c>
      <c r="C42" s="24" t="s">
        <v>52</v>
      </c>
      <c r="D42" s="24" t="s">
        <v>52</v>
      </c>
      <c r="E42" s="25" t="s">
        <v>52</v>
      </c>
      <c r="F42" s="25" t="s">
        <v>52</v>
      </c>
      <c r="G42" s="25" t="s">
        <v>52</v>
      </c>
      <c r="H42" s="8" t="e">
        <f t="shared" si="0"/>
        <v>#DIV/0!</v>
      </c>
    </row>
    <row r="43" spans="1:8">
      <c r="A43" s="5" t="s">
        <v>110</v>
      </c>
      <c r="B43" s="24" t="s">
        <v>52</v>
      </c>
      <c r="C43" s="24" t="s">
        <v>52</v>
      </c>
      <c r="D43" s="24" t="s">
        <v>52</v>
      </c>
      <c r="E43" s="25" t="s">
        <v>52</v>
      </c>
      <c r="F43" s="25" t="s">
        <v>52</v>
      </c>
      <c r="G43" s="25" t="s">
        <v>52</v>
      </c>
      <c r="H43" s="8" t="e">
        <f t="shared" si="0"/>
        <v>#DIV/0!</v>
      </c>
    </row>
    <row r="44" spans="1:8">
      <c r="A44" s="5" t="s">
        <v>59</v>
      </c>
      <c r="B44" s="24" t="s">
        <v>52</v>
      </c>
      <c r="C44" s="24" t="s">
        <v>52</v>
      </c>
      <c r="D44" s="24" t="s">
        <v>52</v>
      </c>
      <c r="E44" s="25" t="s">
        <v>52</v>
      </c>
      <c r="F44" s="25" t="s">
        <v>52</v>
      </c>
      <c r="G44" s="25" t="s">
        <v>52</v>
      </c>
      <c r="H44" s="8" t="e">
        <f t="shared" si="0"/>
        <v>#DIV/0!</v>
      </c>
    </row>
    <row r="45" spans="1:8">
      <c r="A45" s="5" t="s">
        <v>94</v>
      </c>
      <c r="B45" s="24" t="s">
        <v>52</v>
      </c>
      <c r="C45" s="24" t="s">
        <v>52</v>
      </c>
      <c r="D45" s="24" t="s">
        <v>52</v>
      </c>
      <c r="E45" s="25" t="s">
        <v>52</v>
      </c>
      <c r="F45" s="25" t="s">
        <v>52</v>
      </c>
      <c r="G45" s="25" t="s">
        <v>52</v>
      </c>
      <c r="H45" s="8" t="e">
        <f t="shared" si="0"/>
        <v>#DIV/0!</v>
      </c>
    </row>
    <row r="46" spans="1:8">
      <c r="A46" s="5" t="s">
        <v>51</v>
      </c>
      <c r="B46" s="24" t="s">
        <v>52</v>
      </c>
      <c r="C46" s="24" t="s">
        <v>52</v>
      </c>
      <c r="D46" s="24" t="s">
        <v>52</v>
      </c>
      <c r="E46" s="25" t="s">
        <v>52</v>
      </c>
      <c r="F46" s="25" t="s">
        <v>52</v>
      </c>
      <c r="G46" s="25" t="s">
        <v>52</v>
      </c>
      <c r="H46" s="8" t="e">
        <f t="shared" si="0"/>
        <v>#DIV/0!</v>
      </c>
    </row>
    <row r="47" spans="1:8" ht="31.5">
      <c r="A47" s="5" t="s">
        <v>136</v>
      </c>
      <c r="B47" s="24" t="s">
        <v>52</v>
      </c>
      <c r="C47" s="24" t="s">
        <v>52</v>
      </c>
      <c r="D47" s="24" t="s">
        <v>52</v>
      </c>
      <c r="E47" s="25" t="s">
        <v>52</v>
      </c>
      <c r="F47" s="25" t="s">
        <v>52</v>
      </c>
      <c r="G47" s="25" t="s">
        <v>52</v>
      </c>
      <c r="H47" s="8" t="e">
        <f t="shared" si="0"/>
        <v>#DIV/0!</v>
      </c>
    </row>
    <row r="48" spans="1:8">
      <c r="A48" s="5" t="s">
        <v>87</v>
      </c>
      <c r="B48" s="24" t="s">
        <v>52</v>
      </c>
      <c r="C48" s="24" t="s">
        <v>52</v>
      </c>
      <c r="D48" s="24" t="s">
        <v>52</v>
      </c>
      <c r="E48" s="25" t="s">
        <v>52</v>
      </c>
      <c r="F48" s="25" t="s">
        <v>52</v>
      </c>
      <c r="G48" s="25" t="s">
        <v>52</v>
      </c>
      <c r="H48" s="8" t="e">
        <f t="shared" si="0"/>
        <v>#DIV/0!</v>
      </c>
    </row>
    <row r="49" spans="1:8">
      <c r="A49" s="5" t="s">
        <v>61</v>
      </c>
      <c r="B49" s="24" t="s">
        <v>52</v>
      </c>
      <c r="C49" s="24" t="s">
        <v>52</v>
      </c>
      <c r="D49" s="24" t="s">
        <v>52</v>
      </c>
      <c r="E49" s="25" t="s">
        <v>52</v>
      </c>
      <c r="F49" s="25" t="s">
        <v>52</v>
      </c>
      <c r="G49" s="25" t="s">
        <v>52</v>
      </c>
      <c r="H49" s="8" t="e">
        <f t="shared" si="0"/>
        <v>#DIV/0!</v>
      </c>
    </row>
    <row r="50" spans="1:8" ht="31.5">
      <c r="A50" s="5" t="s">
        <v>138</v>
      </c>
      <c r="B50" s="24" t="s">
        <v>52</v>
      </c>
      <c r="C50" s="24" t="s">
        <v>52</v>
      </c>
      <c r="D50" s="24" t="s">
        <v>52</v>
      </c>
      <c r="E50" s="25" t="s">
        <v>52</v>
      </c>
      <c r="F50" s="25" t="s">
        <v>52</v>
      </c>
      <c r="G50" s="25" t="s">
        <v>52</v>
      </c>
      <c r="H50" s="8" t="e">
        <f t="shared" si="0"/>
        <v>#DIV/0!</v>
      </c>
    </row>
    <row r="51" spans="1:8">
      <c r="A51" s="5" t="s">
        <v>77</v>
      </c>
      <c r="B51" s="24" t="s">
        <v>52</v>
      </c>
      <c r="C51" s="24" t="s">
        <v>52</v>
      </c>
      <c r="D51" s="22" t="s">
        <v>5</v>
      </c>
      <c r="E51" s="25" t="s">
        <v>52</v>
      </c>
      <c r="F51" s="25" t="s">
        <v>52</v>
      </c>
      <c r="G51" s="23" t="s">
        <v>5</v>
      </c>
      <c r="H51" s="8" t="e">
        <f t="shared" si="0"/>
        <v>#VALUE!</v>
      </c>
    </row>
    <row r="52" spans="1:8">
      <c r="A52" s="5" t="s">
        <v>91</v>
      </c>
      <c r="B52" s="24" t="s">
        <v>52</v>
      </c>
      <c r="C52" s="24" t="s">
        <v>52</v>
      </c>
      <c r="D52" s="24" t="s">
        <v>52</v>
      </c>
      <c r="E52" s="25" t="s">
        <v>52</v>
      </c>
      <c r="F52" s="25" t="s">
        <v>52</v>
      </c>
      <c r="G52" s="25" t="s">
        <v>52</v>
      </c>
      <c r="H52" s="8" t="e">
        <f t="shared" si="0"/>
        <v>#DIV/0!</v>
      </c>
    </row>
    <row r="53" spans="1:8">
      <c r="A53" s="5" t="s">
        <v>75</v>
      </c>
      <c r="B53" s="24" t="s">
        <v>52</v>
      </c>
      <c r="C53" s="24" t="s">
        <v>52</v>
      </c>
      <c r="D53" s="24" t="s">
        <v>52</v>
      </c>
      <c r="E53" s="25" t="s">
        <v>52</v>
      </c>
      <c r="F53" s="25" t="s">
        <v>52</v>
      </c>
      <c r="G53" s="25" t="s">
        <v>52</v>
      </c>
      <c r="H53" s="8" t="e">
        <f t="shared" si="0"/>
        <v>#DIV/0!</v>
      </c>
    </row>
    <row r="54" spans="1:8">
      <c r="A54" s="5" t="s">
        <v>102</v>
      </c>
      <c r="B54" s="24" t="s">
        <v>52</v>
      </c>
      <c r="C54" s="24" t="s">
        <v>52</v>
      </c>
      <c r="D54" s="22" t="s">
        <v>5</v>
      </c>
      <c r="E54" s="25" t="s">
        <v>52</v>
      </c>
      <c r="F54" s="25" t="s">
        <v>52</v>
      </c>
      <c r="G54" s="23" t="s">
        <v>5</v>
      </c>
      <c r="H54" s="8" t="e">
        <f t="shared" si="0"/>
        <v>#VALUE!</v>
      </c>
    </row>
    <row r="55" spans="1:8">
      <c r="A55" s="5" t="s">
        <v>74</v>
      </c>
      <c r="B55" s="24" t="s">
        <v>52</v>
      </c>
      <c r="C55" s="24" t="s">
        <v>52</v>
      </c>
      <c r="D55" s="24" t="s">
        <v>52</v>
      </c>
      <c r="E55" s="25" t="s">
        <v>52</v>
      </c>
      <c r="F55" s="25" t="s">
        <v>52</v>
      </c>
      <c r="G55" s="25" t="s">
        <v>52</v>
      </c>
      <c r="H55" s="8" t="e">
        <f t="shared" si="0"/>
        <v>#DIV/0!</v>
      </c>
    </row>
    <row r="56" spans="1:8">
      <c r="A56" s="5" t="s">
        <v>72</v>
      </c>
      <c r="B56" s="24" t="s">
        <v>52</v>
      </c>
      <c r="C56" s="24" t="s">
        <v>52</v>
      </c>
      <c r="D56" s="24" t="s">
        <v>52</v>
      </c>
      <c r="E56" s="25" t="s">
        <v>52</v>
      </c>
      <c r="F56" s="25" t="s">
        <v>52</v>
      </c>
      <c r="G56" s="25" t="s">
        <v>52</v>
      </c>
      <c r="H56" s="8" t="e">
        <f t="shared" si="0"/>
        <v>#DIV/0!</v>
      </c>
    </row>
    <row r="57" spans="1:8">
      <c r="A57" s="5" t="s">
        <v>49</v>
      </c>
      <c r="B57" s="24" t="s">
        <v>52</v>
      </c>
      <c r="C57" s="24" t="s">
        <v>52</v>
      </c>
      <c r="D57" s="24" t="s">
        <v>52</v>
      </c>
      <c r="E57" s="25" t="s">
        <v>52</v>
      </c>
      <c r="F57" s="25" t="s">
        <v>52</v>
      </c>
      <c r="G57" s="25" t="s">
        <v>52</v>
      </c>
      <c r="H57" s="8" t="e">
        <f t="shared" si="0"/>
        <v>#DIV/0!</v>
      </c>
    </row>
    <row r="58" spans="1:8" ht="31.5">
      <c r="A58" s="5" t="s">
        <v>111</v>
      </c>
      <c r="B58" s="24" t="s">
        <v>52</v>
      </c>
      <c r="C58" s="24" t="s">
        <v>52</v>
      </c>
      <c r="D58" s="24" t="s">
        <v>52</v>
      </c>
      <c r="E58" s="25" t="s">
        <v>52</v>
      </c>
      <c r="F58" s="25" t="s">
        <v>52</v>
      </c>
      <c r="G58" s="25" t="s">
        <v>52</v>
      </c>
      <c r="H58" s="8" t="e">
        <f t="shared" si="0"/>
        <v>#DIV/0!</v>
      </c>
    </row>
    <row r="59" spans="1:8">
      <c r="A59" s="5" t="s">
        <v>101</v>
      </c>
      <c r="B59" s="24" t="s">
        <v>52</v>
      </c>
      <c r="C59" s="24" t="s">
        <v>52</v>
      </c>
      <c r="D59" s="24" t="s">
        <v>52</v>
      </c>
      <c r="E59" s="25" t="s">
        <v>52</v>
      </c>
      <c r="F59" s="25" t="s">
        <v>52</v>
      </c>
      <c r="G59" s="25" t="s">
        <v>52</v>
      </c>
      <c r="H59" s="8" t="e">
        <f t="shared" si="0"/>
        <v>#DIV/0!</v>
      </c>
    </row>
    <row r="60" spans="1:8">
      <c r="A60" s="5" t="s">
        <v>81</v>
      </c>
      <c r="B60" s="24" t="s">
        <v>52</v>
      </c>
      <c r="C60" s="24" t="s">
        <v>52</v>
      </c>
      <c r="D60" s="24" t="s">
        <v>52</v>
      </c>
      <c r="E60" s="25" t="s">
        <v>52</v>
      </c>
      <c r="F60" s="25" t="s">
        <v>52</v>
      </c>
      <c r="G60" s="25" t="s">
        <v>52</v>
      </c>
      <c r="H60" s="8" t="e">
        <f t="shared" si="0"/>
        <v>#DIV/0!</v>
      </c>
    </row>
    <row r="61" spans="1:8">
      <c r="A61" s="5" t="s">
        <v>98</v>
      </c>
      <c r="B61" s="24" t="s">
        <v>52</v>
      </c>
      <c r="C61" s="24" t="s">
        <v>52</v>
      </c>
      <c r="D61" s="24" t="s">
        <v>52</v>
      </c>
      <c r="E61" s="25" t="s">
        <v>52</v>
      </c>
      <c r="F61" s="25" t="s">
        <v>52</v>
      </c>
      <c r="G61" s="25" t="s">
        <v>52</v>
      </c>
      <c r="H61" s="8" t="e">
        <f t="shared" si="0"/>
        <v>#DIV/0!</v>
      </c>
    </row>
    <row r="62" spans="1:8">
      <c r="A62" s="5" t="s">
        <v>58</v>
      </c>
      <c r="B62" s="24" t="s">
        <v>52</v>
      </c>
      <c r="C62" s="24" t="s">
        <v>52</v>
      </c>
      <c r="D62" s="24" t="s">
        <v>52</v>
      </c>
      <c r="E62" s="25" t="s">
        <v>52</v>
      </c>
      <c r="F62" s="25" t="s">
        <v>52</v>
      </c>
      <c r="G62" s="25" t="s">
        <v>52</v>
      </c>
      <c r="H62" s="8" t="e">
        <f t="shared" si="0"/>
        <v>#DIV/0!</v>
      </c>
    </row>
    <row r="63" spans="1:8" ht="31.5">
      <c r="A63" s="5" t="s">
        <v>76</v>
      </c>
      <c r="B63" s="24" t="s">
        <v>52</v>
      </c>
      <c r="C63" s="24" t="s">
        <v>52</v>
      </c>
      <c r="D63" s="24" t="s">
        <v>52</v>
      </c>
      <c r="E63" s="25" t="s">
        <v>52</v>
      </c>
      <c r="F63" s="25" t="s">
        <v>52</v>
      </c>
      <c r="G63" s="25" t="s">
        <v>52</v>
      </c>
      <c r="H63" s="8" t="e">
        <f t="shared" si="0"/>
        <v>#DIV/0!</v>
      </c>
    </row>
    <row r="64" spans="1:8" ht="31.5">
      <c r="A64" s="5" t="s">
        <v>92</v>
      </c>
      <c r="B64" s="24" t="s">
        <v>52</v>
      </c>
      <c r="C64" s="24" t="s">
        <v>52</v>
      </c>
      <c r="D64" s="24" t="s">
        <v>52</v>
      </c>
      <c r="E64" s="25" t="s">
        <v>52</v>
      </c>
      <c r="F64" s="25" t="s">
        <v>52</v>
      </c>
      <c r="G64" s="25" t="s">
        <v>52</v>
      </c>
      <c r="H64" s="8" t="e">
        <f t="shared" si="0"/>
        <v>#DIV/0!</v>
      </c>
    </row>
    <row r="65" spans="1:8">
      <c r="A65" s="5" t="s">
        <v>47</v>
      </c>
      <c r="B65" s="24" t="s">
        <v>52</v>
      </c>
      <c r="C65" s="24" t="s">
        <v>52</v>
      </c>
      <c r="D65" s="24" t="s">
        <v>52</v>
      </c>
      <c r="E65" s="25" t="s">
        <v>52</v>
      </c>
      <c r="F65" s="25" t="s">
        <v>52</v>
      </c>
      <c r="G65" s="25" t="s">
        <v>52</v>
      </c>
      <c r="H65" s="8" t="e">
        <f t="shared" si="0"/>
        <v>#DIV/0!</v>
      </c>
    </row>
    <row r="66" spans="1:8">
      <c r="A66" s="5" t="s">
        <v>70</v>
      </c>
      <c r="B66" s="24" t="s">
        <v>52</v>
      </c>
      <c r="C66" s="24" t="s">
        <v>52</v>
      </c>
      <c r="D66" s="24" t="s">
        <v>52</v>
      </c>
      <c r="E66" s="25" t="s">
        <v>52</v>
      </c>
      <c r="F66" s="25" t="s">
        <v>52</v>
      </c>
      <c r="G66" s="25" t="s">
        <v>52</v>
      </c>
      <c r="H66" s="8" t="e">
        <f t="shared" si="0"/>
        <v>#DIV/0!</v>
      </c>
    </row>
    <row r="67" spans="1:8">
      <c r="A67" s="5" t="s">
        <v>68</v>
      </c>
      <c r="B67" s="24" t="s">
        <v>52</v>
      </c>
      <c r="C67" s="24" t="s">
        <v>52</v>
      </c>
      <c r="D67" s="24" t="s">
        <v>52</v>
      </c>
      <c r="E67" s="25" t="s">
        <v>52</v>
      </c>
      <c r="F67" s="25" t="s">
        <v>52</v>
      </c>
      <c r="G67" s="25" t="s">
        <v>52</v>
      </c>
      <c r="H67" s="8" t="e">
        <f t="shared" si="0"/>
        <v>#DIV/0!</v>
      </c>
    </row>
    <row r="68" spans="1:8">
      <c r="A68" s="5" t="s">
        <v>100</v>
      </c>
      <c r="B68" s="24" t="s">
        <v>52</v>
      </c>
      <c r="C68" s="24" t="s">
        <v>52</v>
      </c>
      <c r="D68" s="24" t="s">
        <v>52</v>
      </c>
      <c r="E68" s="25" t="s">
        <v>52</v>
      </c>
      <c r="F68" s="25" t="s">
        <v>52</v>
      </c>
      <c r="G68" s="25" t="s">
        <v>52</v>
      </c>
      <c r="H68" s="8" t="e">
        <f t="shared" si="0"/>
        <v>#DIV/0!</v>
      </c>
    </row>
    <row r="69" spans="1:8" ht="31.5">
      <c r="A69" s="5" t="s">
        <v>85</v>
      </c>
      <c r="B69" s="24" t="s">
        <v>52</v>
      </c>
      <c r="C69" s="24" t="s">
        <v>52</v>
      </c>
      <c r="D69" s="24" t="s">
        <v>52</v>
      </c>
      <c r="E69" s="25" t="s">
        <v>52</v>
      </c>
      <c r="F69" s="25" t="s">
        <v>52</v>
      </c>
      <c r="G69" s="25" t="s">
        <v>52</v>
      </c>
      <c r="H69" s="8" t="e">
        <f t="shared" si="0"/>
        <v>#DIV/0!</v>
      </c>
    </row>
    <row r="70" spans="1:8">
      <c r="A70" s="5" t="s">
        <v>129</v>
      </c>
      <c r="B70" s="24" t="s">
        <v>52</v>
      </c>
      <c r="C70" s="24" t="s">
        <v>52</v>
      </c>
      <c r="D70" s="24" t="s">
        <v>52</v>
      </c>
      <c r="E70" s="25" t="s">
        <v>52</v>
      </c>
      <c r="F70" s="25" t="s">
        <v>52</v>
      </c>
      <c r="G70" s="25" t="s">
        <v>52</v>
      </c>
      <c r="H70" s="8" t="e">
        <f t="shared" si="0"/>
        <v>#DIV/0!</v>
      </c>
    </row>
    <row r="71" spans="1:8">
      <c r="A71" s="5" t="s">
        <v>107</v>
      </c>
      <c r="B71" s="24" t="s">
        <v>52</v>
      </c>
      <c r="C71" s="24" t="s">
        <v>52</v>
      </c>
      <c r="D71" s="24" t="s">
        <v>52</v>
      </c>
      <c r="E71" s="25" t="s">
        <v>52</v>
      </c>
      <c r="F71" s="25" t="s">
        <v>52</v>
      </c>
      <c r="G71" s="25" t="s">
        <v>52</v>
      </c>
      <c r="H71" s="8" t="e">
        <f t="shared" ref="H71:H124" si="1">(D71-C71)/C71</f>
        <v>#DIV/0!</v>
      </c>
    </row>
    <row r="72" spans="1:8">
      <c r="A72" s="5" t="s">
        <v>112</v>
      </c>
      <c r="B72" s="24" t="s">
        <v>52</v>
      </c>
      <c r="C72" s="24" t="s">
        <v>52</v>
      </c>
      <c r="D72" s="24" t="s">
        <v>52</v>
      </c>
      <c r="E72" s="25" t="s">
        <v>52</v>
      </c>
      <c r="F72" s="25" t="s">
        <v>52</v>
      </c>
      <c r="G72" s="25" t="s">
        <v>52</v>
      </c>
      <c r="H72" s="8" t="e">
        <f t="shared" si="1"/>
        <v>#DIV/0!</v>
      </c>
    </row>
    <row r="73" spans="1:8" ht="31.5">
      <c r="A73" s="5" t="s">
        <v>62</v>
      </c>
      <c r="B73" s="24" t="s">
        <v>52</v>
      </c>
      <c r="C73" s="24" t="s">
        <v>52</v>
      </c>
      <c r="D73" s="24" t="s">
        <v>52</v>
      </c>
      <c r="E73" s="25" t="s">
        <v>52</v>
      </c>
      <c r="F73" s="25" t="s">
        <v>52</v>
      </c>
      <c r="G73" s="25" t="s">
        <v>52</v>
      </c>
      <c r="H73" s="8" t="e">
        <f t="shared" si="1"/>
        <v>#DIV/0!</v>
      </c>
    </row>
    <row r="74" spans="1:8">
      <c r="A74" s="5" t="s">
        <v>65</v>
      </c>
      <c r="B74" s="24" t="s">
        <v>52</v>
      </c>
      <c r="C74" s="24" t="s">
        <v>52</v>
      </c>
      <c r="D74" s="24" t="s">
        <v>52</v>
      </c>
      <c r="E74" s="25" t="s">
        <v>52</v>
      </c>
      <c r="F74" s="25" t="s">
        <v>52</v>
      </c>
      <c r="G74" s="25" t="s">
        <v>52</v>
      </c>
      <c r="H74" s="8" t="e">
        <f t="shared" si="1"/>
        <v>#DIV/0!</v>
      </c>
    </row>
    <row r="75" spans="1:8">
      <c r="A75" s="5" t="s">
        <v>113</v>
      </c>
      <c r="B75" s="24" t="s">
        <v>52</v>
      </c>
      <c r="C75" s="24" t="s">
        <v>52</v>
      </c>
      <c r="D75" s="24" t="s">
        <v>52</v>
      </c>
      <c r="E75" s="25" t="s">
        <v>52</v>
      </c>
      <c r="F75" s="25" t="s">
        <v>52</v>
      </c>
      <c r="G75" s="25" t="s">
        <v>52</v>
      </c>
      <c r="H75" s="8" t="e">
        <f t="shared" si="1"/>
        <v>#DIV/0!</v>
      </c>
    </row>
    <row r="76" spans="1:8">
      <c r="A76" s="5" t="s">
        <v>93</v>
      </c>
      <c r="B76" s="24" t="s">
        <v>52</v>
      </c>
      <c r="C76" s="24" t="s">
        <v>52</v>
      </c>
      <c r="D76" s="24" t="s">
        <v>52</v>
      </c>
      <c r="E76" s="25" t="s">
        <v>52</v>
      </c>
      <c r="F76" s="25" t="s">
        <v>52</v>
      </c>
      <c r="G76" s="25" t="s">
        <v>52</v>
      </c>
      <c r="H76" s="8" t="e">
        <f t="shared" si="1"/>
        <v>#DIV/0!</v>
      </c>
    </row>
    <row r="77" spans="1:8">
      <c r="A77" s="5" t="s">
        <v>48</v>
      </c>
      <c r="B77" s="24" t="s">
        <v>52</v>
      </c>
      <c r="C77" s="24" t="s">
        <v>52</v>
      </c>
      <c r="D77" s="24" t="s">
        <v>52</v>
      </c>
      <c r="E77" s="25" t="s">
        <v>52</v>
      </c>
      <c r="F77" s="25" t="s">
        <v>52</v>
      </c>
      <c r="G77" s="25" t="s">
        <v>52</v>
      </c>
      <c r="H77" s="8" t="e">
        <f t="shared" si="1"/>
        <v>#DIV/0!</v>
      </c>
    </row>
    <row r="78" spans="1:8">
      <c r="A78" s="5" t="s">
        <v>71</v>
      </c>
      <c r="B78" s="24" t="s">
        <v>52</v>
      </c>
      <c r="C78" s="24" t="s">
        <v>52</v>
      </c>
      <c r="D78" s="24" t="s">
        <v>52</v>
      </c>
      <c r="E78" s="25" t="s">
        <v>52</v>
      </c>
      <c r="F78" s="25" t="s">
        <v>52</v>
      </c>
      <c r="G78" s="25" t="s">
        <v>52</v>
      </c>
      <c r="H78" s="8" t="e">
        <f t="shared" si="1"/>
        <v>#DIV/0!</v>
      </c>
    </row>
    <row r="79" spans="1:8">
      <c r="A79" s="5" t="s">
        <v>141</v>
      </c>
      <c r="B79" s="24" t="s">
        <v>52</v>
      </c>
      <c r="C79" s="24" t="s">
        <v>52</v>
      </c>
      <c r="D79" s="24" t="s">
        <v>52</v>
      </c>
      <c r="E79" s="25" t="s">
        <v>52</v>
      </c>
      <c r="F79" s="25" t="s">
        <v>52</v>
      </c>
      <c r="G79" s="25" t="s">
        <v>52</v>
      </c>
      <c r="H79" s="8" t="e">
        <f t="shared" si="1"/>
        <v>#DIV/0!</v>
      </c>
    </row>
    <row r="80" spans="1:8">
      <c r="A80" s="5" t="s">
        <v>50</v>
      </c>
      <c r="B80" s="24" t="s">
        <v>52</v>
      </c>
      <c r="C80" s="24" t="s">
        <v>52</v>
      </c>
      <c r="D80" s="24" t="s">
        <v>52</v>
      </c>
      <c r="E80" s="25" t="s">
        <v>52</v>
      </c>
      <c r="F80" s="25" t="s">
        <v>52</v>
      </c>
      <c r="G80" s="25" t="s">
        <v>52</v>
      </c>
      <c r="H80" s="8" t="e">
        <f t="shared" si="1"/>
        <v>#DIV/0!</v>
      </c>
    </row>
    <row r="81" spans="1:8" ht="31.5">
      <c r="A81" s="5" t="s">
        <v>60</v>
      </c>
      <c r="B81" s="24" t="s">
        <v>52</v>
      </c>
      <c r="C81" s="24" t="s">
        <v>52</v>
      </c>
      <c r="D81" s="24" t="s">
        <v>52</v>
      </c>
      <c r="E81" s="25" t="s">
        <v>52</v>
      </c>
      <c r="F81" s="25" t="s">
        <v>52</v>
      </c>
      <c r="G81" s="25" t="s">
        <v>52</v>
      </c>
      <c r="H81" s="8" t="e">
        <f t="shared" si="1"/>
        <v>#DIV/0!</v>
      </c>
    </row>
    <row r="82" spans="1:8">
      <c r="A82" s="5" t="s">
        <v>78</v>
      </c>
      <c r="B82" s="24" t="s">
        <v>52</v>
      </c>
      <c r="C82" s="24" t="s">
        <v>52</v>
      </c>
      <c r="D82" s="24" t="s">
        <v>52</v>
      </c>
      <c r="E82" s="25" t="s">
        <v>52</v>
      </c>
      <c r="F82" s="25" t="s">
        <v>52</v>
      </c>
      <c r="G82" s="25" t="s">
        <v>52</v>
      </c>
      <c r="H82" s="8" t="e">
        <f t="shared" si="1"/>
        <v>#DIV/0!</v>
      </c>
    </row>
    <row r="83" spans="1:8">
      <c r="A83" s="5" t="s">
        <v>99</v>
      </c>
      <c r="B83" s="24" t="s">
        <v>52</v>
      </c>
      <c r="C83" s="24" t="s">
        <v>52</v>
      </c>
      <c r="D83" s="24" t="s">
        <v>52</v>
      </c>
      <c r="E83" s="25" t="s">
        <v>52</v>
      </c>
      <c r="F83" s="25" t="s">
        <v>52</v>
      </c>
      <c r="G83" s="25" t="s">
        <v>52</v>
      </c>
      <c r="H83" s="8" t="e">
        <f t="shared" si="1"/>
        <v>#DIV/0!</v>
      </c>
    </row>
    <row r="84" spans="1:8">
      <c r="A84" s="5" t="s">
        <v>137</v>
      </c>
      <c r="B84" s="26">
        <v>-102138</v>
      </c>
      <c r="C84" s="24" t="s">
        <v>52</v>
      </c>
      <c r="D84" s="26">
        <v>-17251</v>
      </c>
      <c r="E84" s="27">
        <v>-0.02</v>
      </c>
      <c r="F84" s="25" t="s">
        <v>52</v>
      </c>
      <c r="G84" s="25" t="s">
        <v>52</v>
      </c>
      <c r="H84" s="8" t="e">
        <f t="shared" si="1"/>
        <v>#DIV/0!</v>
      </c>
    </row>
    <row r="85" spans="1:8">
      <c r="A85" s="5" t="s">
        <v>108</v>
      </c>
      <c r="B85" s="26">
        <v>-165213</v>
      </c>
      <c r="C85" s="24" t="s">
        <v>52</v>
      </c>
      <c r="D85" s="24" t="s">
        <v>52</v>
      </c>
      <c r="E85" s="27">
        <v>-0.04</v>
      </c>
      <c r="F85" s="25" t="s">
        <v>52</v>
      </c>
      <c r="G85" s="25" t="s">
        <v>52</v>
      </c>
      <c r="H85" s="8" t="e">
        <f t="shared" si="1"/>
        <v>#DIV/0!</v>
      </c>
    </row>
    <row r="86" spans="1:8">
      <c r="A86" s="5" t="s">
        <v>109</v>
      </c>
      <c r="B86" s="26">
        <v>-846679</v>
      </c>
      <c r="C86" s="26">
        <v>-852280</v>
      </c>
      <c r="D86" s="26">
        <v>-736592</v>
      </c>
      <c r="E86" s="27">
        <v>-0.19</v>
      </c>
      <c r="F86" s="27">
        <v>-0.21</v>
      </c>
      <c r="G86" s="27">
        <v>-0.17</v>
      </c>
      <c r="H86" s="8">
        <f t="shared" si="1"/>
        <v>-0.13573942835687802</v>
      </c>
    </row>
    <row r="87" spans="1:8">
      <c r="A87" s="5" t="s">
        <v>116</v>
      </c>
      <c r="B87" s="26">
        <v>-1013087</v>
      </c>
      <c r="C87" s="26">
        <v>-1267850</v>
      </c>
      <c r="D87" s="26">
        <v>-1138384</v>
      </c>
      <c r="E87" s="27">
        <v>-0.22</v>
      </c>
      <c r="F87" s="27">
        <v>-0.31</v>
      </c>
      <c r="G87" s="27">
        <v>-0.26</v>
      </c>
      <c r="H87" s="8">
        <f t="shared" si="1"/>
        <v>-0.10211460346255471</v>
      </c>
    </row>
    <row r="88" spans="1:8">
      <c r="A88" s="5" t="s">
        <v>63</v>
      </c>
      <c r="B88" s="26">
        <v>-1074837</v>
      </c>
      <c r="C88" s="26">
        <v>-1248523</v>
      </c>
      <c r="D88" s="26">
        <v>-1330739</v>
      </c>
      <c r="E88" s="27">
        <v>-0.24</v>
      </c>
      <c r="F88" s="27">
        <v>-0.3</v>
      </c>
      <c r="G88" s="27">
        <v>-0.3</v>
      </c>
      <c r="H88" s="8">
        <f t="shared" si="1"/>
        <v>6.5850609079688566E-2</v>
      </c>
    </row>
    <row r="89" spans="1:8">
      <c r="A89" s="5" t="s">
        <v>122</v>
      </c>
      <c r="B89" s="26">
        <v>-1187775</v>
      </c>
      <c r="C89" s="26">
        <v>-1663517</v>
      </c>
      <c r="D89" s="26">
        <v>-1472084</v>
      </c>
      <c r="E89" s="27">
        <v>-0.26</v>
      </c>
      <c r="F89" s="27">
        <v>-0.41</v>
      </c>
      <c r="G89" s="27">
        <v>-0.33</v>
      </c>
      <c r="H89" s="8">
        <f t="shared" si="1"/>
        <v>-0.11507727303057318</v>
      </c>
    </row>
    <row r="90" spans="1:8">
      <c r="A90" s="5" t="s">
        <v>119</v>
      </c>
      <c r="B90" s="26"/>
      <c r="C90" s="22" t="s">
        <v>5</v>
      </c>
      <c r="D90" s="22" t="s">
        <v>5</v>
      </c>
      <c r="E90" s="27"/>
      <c r="F90" s="23" t="s">
        <v>5</v>
      </c>
      <c r="G90" s="23" t="s">
        <v>5</v>
      </c>
      <c r="H90" s="8" t="e">
        <f t="shared" si="1"/>
        <v>#VALUE!</v>
      </c>
    </row>
    <row r="91" spans="1:8" ht="31.5">
      <c r="A91" s="5" t="s">
        <v>17</v>
      </c>
      <c r="B91" s="26">
        <v>-1485729</v>
      </c>
      <c r="C91" s="26">
        <v>-1586156</v>
      </c>
      <c r="D91" s="26">
        <v>-1616107</v>
      </c>
      <c r="E91" s="27">
        <v>-0.33</v>
      </c>
      <c r="F91" s="27">
        <v>-0.39</v>
      </c>
      <c r="G91" s="27">
        <v>-0.36</v>
      </c>
      <c r="H91" s="8">
        <f t="shared" si="1"/>
        <v>1.888275806415006E-2</v>
      </c>
    </row>
    <row r="92" spans="1:8" ht="31.5">
      <c r="A92" s="5" t="s">
        <v>121</v>
      </c>
      <c r="B92" s="26">
        <v>-1627706</v>
      </c>
      <c r="C92" s="26">
        <v>-2187021</v>
      </c>
      <c r="D92" s="26">
        <v>-2350104</v>
      </c>
      <c r="E92" s="27">
        <v>-0.36</v>
      </c>
      <c r="F92" s="27">
        <v>-0.53</v>
      </c>
      <c r="G92" s="27">
        <v>-0.53</v>
      </c>
      <c r="H92" s="8">
        <f t="shared" si="1"/>
        <v>7.4568556954871495E-2</v>
      </c>
    </row>
    <row r="93" spans="1:8" ht="31.5">
      <c r="A93" s="5" t="s">
        <v>120</v>
      </c>
      <c r="B93" s="26">
        <v>-1943624</v>
      </c>
      <c r="C93" s="26">
        <v>-830623</v>
      </c>
      <c r="D93" s="26">
        <v>-7189899</v>
      </c>
      <c r="E93" s="27">
        <v>-0.43</v>
      </c>
      <c r="F93" s="27">
        <v>-0.2</v>
      </c>
      <c r="G93" s="27">
        <v>-1.62</v>
      </c>
      <c r="H93" s="8">
        <f t="shared" si="1"/>
        <v>7.6560316774276655</v>
      </c>
    </row>
    <row r="94" spans="1:8">
      <c r="A94" s="5" t="s">
        <v>115</v>
      </c>
      <c r="B94" s="26">
        <v>-2491483</v>
      </c>
      <c r="C94" s="26">
        <v>-2808278</v>
      </c>
      <c r="D94" s="26">
        <v>-3492557</v>
      </c>
      <c r="E94" s="27">
        <v>-0.55000000000000004</v>
      </c>
      <c r="F94" s="27">
        <v>-0.69</v>
      </c>
      <c r="G94" s="27">
        <v>-0.79</v>
      </c>
      <c r="H94" s="8">
        <f t="shared" si="1"/>
        <v>0.24366497903697568</v>
      </c>
    </row>
    <row r="95" spans="1:8">
      <c r="A95" s="5" t="s">
        <v>133</v>
      </c>
      <c r="B95" s="26"/>
      <c r="C95" s="22" t="s">
        <v>5</v>
      </c>
      <c r="D95" s="22" t="s">
        <v>5</v>
      </c>
      <c r="E95" s="27"/>
      <c r="F95" s="23" t="s">
        <v>5</v>
      </c>
      <c r="G95" s="23" t="s">
        <v>5</v>
      </c>
      <c r="H95" s="8" t="e">
        <f t="shared" si="1"/>
        <v>#VALUE!</v>
      </c>
    </row>
    <row r="96" spans="1:8">
      <c r="A96" s="5" t="s">
        <v>19</v>
      </c>
      <c r="B96" s="26">
        <v>-3328455</v>
      </c>
      <c r="C96" s="26">
        <v>-3194833</v>
      </c>
      <c r="D96" s="26">
        <v>-3149976</v>
      </c>
      <c r="E96" s="27">
        <v>-0.73</v>
      </c>
      <c r="F96" s="27">
        <v>-0.78</v>
      </c>
      <c r="G96" s="27">
        <v>-0.71</v>
      </c>
      <c r="H96" s="8">
        <f t="shared" si="1"/>
        <v>-1.4040483493190412E-2</v>
      </c>
    </row>
    <row r="97" spans="1:8">
      <c r="A97" s="5" t="s">
        <v>134</v>
      </c>
      <c r="B97" s="26">
        <v>-4003154</v>
      </c>
      <c r="C97" s="26">
        <v>-4480676</v>
      </c>
      <c r="D97" s="26">
        <v>-6250994</v>
      </c>
      <c r="E97" s="27">
        <v>-0.88</v>
      </c>
      <c r="F97" s="27">
        <v>-1.0900000000000001</v>
      </c>
      <c r="G97" s="27">
        <v>-1.41</v>
      </c>
      <c r="H97" s="8">
        <f t="shared" si="1"/>
        <v>0.3951006499912067</v>
      </c>
    </row>
    <row r="98" spans="1:8">
      <c r="A98" s="5" t="s">
        <v>130</v>
      </c>
      <c r="B98" s="26">
        <v>-4336029</v>
      </c>
      <c r="C98" s="26">
        <v>-4839013</v>
      </c>
      <c r="D98" s="26">
        <v>-4708064</v>
      </c>
      <c r="E98" s="27">
        <v>-0.95</v>
      </c>
      <c r="F98" s="27">
        <v>-1.18</v>
      </c>
      <c r="G98" s="27">
        <v>-1.06</v>
      </c>
      <c r="H98" s="8">
        <f t="shared" si="1"/>
        <v>-2.7061096963368357E-2</v>
      </c>
    </row>
    <row r="99" spans="1:8">
      <c r="A99" s="5" t="s">
        <v>69</v>
      </c>
      <c r="B99" s="26">
        <v>-5447004</v>
      </c>
      <c r="C99" s="26">
        <v>-5868340</v>
      </c>
      <c r="D99" s="26">
        <v>-7360559</v>
      </c>
      <c r="E99" s="27">
        <v>-1.19</v>
      </c>
      <c r="F99" s="27">
        <v>-1.43</v>
      </c>
      <c r="G99" s="27">
        <v>-1.65</v>
      </c>
      <c r="H99" s="8">
        <f t="shared" si="1"/>
        <v>0.25428298292191659</v>
      </c>
    </row>
    <row r="100" spans="1:8">
      <c r="A100" s="5" t="s">
        <v>22</v>
      </c>
      <c r="B100" s="26">
        <v>-6006595</v>
      </c>
      <c r="C100" s="26">
        <v>-5977013</v>
      </c>
      <c r="D100" s="26">
        <v>-5814670</v>
      </c>
      <c r="E100" s="27">
        <v>-1.32</v>
      </c>
      <c r="F100" s="27">
        <v>-1.46</v>
      </c>
      <c r="G100" s="27">
        <v>-1.31</v>
      </c>
      <c r="H100" s="8">
        <f t="shared" si="1"/>
        <v>-2.7161225849768104E-2</v>
      </c>
    </row>
    <row r="101" spans="1:8">
      <c r="A101" s="5" t="s">
        <v>20</v>
      </c>
      <c r="B101" s="26">
        <v>-6070193</v>
      </c>
      <c r="C101" s="26">
        <v>-7331316</v>
      </c>
      <c r="D101" s="26">
        <v>-5251428</v>
      </c>
      <c r="E101" s="27">
        <v>-1.33</v>
      </c>
      <c r="F101" s="27">
        <v>-1.79</v>
      </c>
      <c r="G101" s="27">
        <v>-1.18</v>
      </c>
      <c r="H101" s="8">
        <f t="shared" si="1"/>
        <v>-0.28369913396176077</v>
      </c>
    </row>
    <row r="102" spans="1:8">
      <c r="A102" s="5" t="s">
        <v>127</v>
      </c>
      <c r="B102" s="26">
        <v>-6468770</v>
      </c>
      <c r="C102" s="26">
        <v>-6918232</v>
      </c>
      <c r="D102" s="26">
        <v>-7934437</v>
      </c>
      <c r="E102" s="27">
        <v>-1.42</v>
      </c>
      <c r="F102" s="27">
        <v>-1.69</v>
      </c>
      <c r="G102" s="27">
        <v>-1.78</v>
      </c>
      <c r="H102" s="8">
        <f t="shared" si="1"/>
        <v>0.14688796212673991</v>
      </c>
    </row>
    <row r="103" spans="1:8" ht="31.5">
      <c r="A103" s="5" t="s">
        <v>128</v>
      </c>
      <c r="B103" s="26">
        <v>-6515551</v>
      </c>
      <c r="C103" s="26">
        <v>-7424193</v>
      </c>
      <c r="D103" s="26">
        <v>-9492668</v>
      </c>
      <c r="E103" s="27">
        <v>-1.43</v>
      </c>
      <c r="F103" s="27">
        <v>-1.81</v>
      </c>
      <c r="G103" s="27">
        <v>-2.13</v>
      </c>
      <c r="H103" s="8">
        <f t="shared" si="1"/>
        <v>0.27861277313237953</v>
      </c>
    </row>
    <row r="104" spans="1:8">
      <c r="A104" s="5" t="s">
        <v>24</v>
      </c>
      <c r="B104" s="26">
        <v>-8423531</v>
      </c>
      <c r="C104" s="26">
        <v>-17808429</v>
      </c>
      <c r="D104" s="26">
        <v>-11514839</v>
      </c>
      <c r="E104" s="27">
        <v>-1.85</v>
      </c>
      <c r="F104" s="27">
        <v>-4.34</v>
      </c>
      <c r="G104" s="27">
        <v>-2.59</v>
      </c>
      <c r="H104" s="8">
        <f t="shared" si="1"/>
        <v>-0.35340512068751262</v>
      </c>
    </row>
    <row r="105" spans="1:8" ht="31.5">
      <c r="A105" s="5" t="s">
        <v>131</v>
      </c>
      <c r="B105" s="26">
        <v>-8917543</v>
      </c>
      <c r="C105" s="26">
        <v>-7207148</v>
      </c>
      <c r="D105" s="26">
        <v>-13053231</v>
      </c>
      <c r="E105" s="27">
        <v>-1.96</v>
      </c>
      <c r="F105" s="27">
        <v>-1.76</v>
      </c>
      <c r="G105" s="27">
        <v>-2.93</v>
      </c>
      <c r="H105" s="8">
        <f t="shared" si="1"/>
        <v>0.81115067985283495</v>
      </c>
    </row>
    <row r="106" spans="1:8">
      <c r="A106" s="5" t="s">
        <v>25</v>
      </c>
      <c r="B106" s="26">
        <v>-9729731</v>
      </c>
      <c r="C106" s="26">
        <v>-10582036</v>
      </c>
      <c r="D106" s="26">
        <v>-10911995</v>
      </c>
      <c r="E106" s="27">
        <v>-2.13</v>
      </c>
      <c r="F106" s="27">
        <v>-2.58</v>
      </c>
      <c r="G106" s="27">
        <v>-2.4500000000000002</v>
      </c>
      <c r="H106" s="8">
        <f t="shared" si="1"/>
        <v>3.1181050603116451E-2</v>
      </c>
    </row>
    <row r="107" spans="1:8">
      <c r="A107" s="5" t="s">
        <v>56</v>
      </c>
      <c r="B107" s="26">
        <v>-10036621</v>
      </c>
      <c r="C107" s="26">
        <v>-7760943</v>
      </c>
      <c r="D107" s="26">
        <v>-14056670</v>
      </c>
      <c r="E107" s="27">
        <v>-2.2000000000000002</v>
      </c>
      <c r="F107" s="27">
        <v>-1.89</v>
      </c>
      <c r="G107" s="27">
        <v>-3.16</v>
      </c>
      <c r="H107" s="8">
        <f t="shared" si="1"/>
        <v>0.8112064474639229</v>
      </c>
    </row>
    <row r="108" spans="1:8" ht="31.5">
      <c r="A108" s="5" t="s">
        <v>132</v>
      </c>
      <c r="B108" s="26">
        <v>-12059338</v>
      </c>
      <c r="C108" s="26">
        <v>-14999155</v>
      </c>
      <c r="D108" s="26">
        <v>-16758410</v>
      </c>
      <c r="E108" s="27">
        <v>-2.64</v>
      </c>
      <c r="F108" s="27">
        <v>-3.66</v>
      </c>
      <c r="G108" s="27">
        <v>-3.77</v>
      </c>
      <c r="H108" s="8">
        <f t="shared" si="1"/>
        <v>0.11729027401876972</v>
      </c>
    </row>
    <row r="109" spans="1:8">
      <c r="A109" s="5" t="s">
        <v>125</v>
      </c>
      <c r="B109" s="26">
        <v>-12357639</v>
      </c>
      <c r="C109" s="26">
        <v>-66109245</v>
      </c>
      <c r="D109" s="26">
        <v>-68754209</v>
      </c>
      <c r="E109" s="27">
        <v>-2.71</v>
      </c>
      <c r="F109" s="27">
        <v>-16.12</v>
      </c>
      <c r="G109" s="27">
        <v>-15.45</v>
      </c>
      <c r="H109" s="8">
        <f t="shared" si="1"/>
        <v>4.000898815286727E-2</v>
      </c>
    </row>
    <row r="110" spans="1:8" ht="31.5">
      <c r="A110" s="5" t="s">
        <v>30</v>
      </c>
      <c r="B110" s="26">
        <v>-13006842</v>
      </c>
      <c r="C110" s="26">
        <v>-15817179</v>
      </c>
      <c r="D110" s="26">
        <v>-15783309</v>
      </c>
      <c r="E110" s="27">
        <v>-2.85</v>
      </c>
      <c r="F110" s="27">
        <v>-3.86</v>
      </c>
      <c r="G110" s="27">
        <v>-3.55</v>
      </c>
      <c r="H110" s="8">
        <f t="shared" si="1"/>
        <v>-2.1413426502918127E-3</v>
      </c>
    </row>
    <row r="111" spans="1:8" ht="31.5">
      <c r="A111" s="5" t="s">
        <v>29</v>
      </c>
      <c r="B111" s="26">
        <v>-14505064</v>
      </c>
      <c r="C111" s="26">
        <v>-16848669</v>
      </c>
      <c r="D111" s="26">
        <v>-9618878</v>
      </c>
      <c r="E111" s="27">
        <v>-3.18</v>
      </c>
      <c r="F111" s="27">
        <v>-4.1100000000000003</v>
      </c>
      <c r="G111" s="27">
        <v>-2.16</v>
      </c>
      <c r="H111" s="8">
        <f t="shared" si="1"/>
        <v>-0.42910161034085242</v>
      </c>
    </row>
    <row r="112" spans="1:8" ht="31.5">
      <c r="A112" s="5" t="s">
        <v>126</v>
      </c>
      <c r="B112" s="26">
        <v>-15080904</v>
      </c>
      <c r="C112" s="26">
        <v>-14403976</v>
      </c>
      <c r="D112" s="26">
        <v>-13427364</v>
      </c>
      <c r="E112" s="27">
        <v>-3.31</v>
      </c>
      <c r="F112" s="27">
        <v>-3.51</v>
      </c>
      <c r="G112" s="27">
        <v>-3.02</v>
      </c>
      <c r="H112" s="8">
        <f t="shared" si="1"/>
        <v>-6.7801557014535427E-2</v>
      </c>
    </row>
    <row r="113" spans="1:8">
      <c r="A113" s="5" t="s">
        <v>28</v>
      </c>
      <c r="B113" s="26">
        <v>-28419580</v>
      </c>
      <c r="C113" s="26">
        <v>-21949969</v>
      </c>
      <c r="D113" s="26">
        <v>-23954794</v>
      </c>
      <c r="E113" s="27">
        <v>-6.23</v>
      </c>
      <c r="F113" s="27">
        <v>-5.35</v>
      </c>
      <c r="G113" s="27">
        <v>-5.38</v>
      </c>
      <c r="H113" s="8">
        <f t="shared" si="1"/>
        <v>9.133611988244722E-2</v>
      </c>
    </row>
    <row r="114" spans="1:8" ht="31.5">
      <c r="A114" s="5" t="s">
        <v>31</v>
      </c>
      <c r="B114" s="26">
        <v>-32531383</v>
      </c>
      <c r="C114" s="26">
        <v>-36413668</v>
      </c>
      <c r="D114" s="26">
        <v>-34163191</v>
      </c>
      <c r="E114" s="27">
        <v>-7.13</v>
      </c>
      <c r="F114" s="27">
        <v>-8.8800000000000008</v>
      </c>
      <c r="G114" s="27">
        <v>-7.68</v>
      </c>
      <c r="H114" s="8">
        <f t="shared" si="1"/>
        <v>-6.1803084490142546E-2</v>
      </c>
    </row>
    <row r="115" spans="1:8" ht="47.25">
      <c r="A115" s="5" t="s">
        <v>32</v>
      </c>
      <c r="B115" s="26">
        <v>-41537825</v>
      </c>
      <c r="C115" s="26">
        <v>-45547398</v>
      </c>
      <c r="D115" s="26">
        <v>-47774849</v>
      </c>
      <c r="E115" s="27">
        <v>-9.11</v>
      </c>
      <c r="F115" s="27">
        <v>-11.11</v>
      </c>
      <c r="G115" s="27">
        <v>-10.74</v>
      </c>
      <c r="H115" s="8">
        <f t="shared" si="1"/>
        <v>4.8904023013564904E-2</v>
      </c>
    </row>
    <row r="116" spans="1:8">
      <c r="A116" s="5" t="s">
        <v>33</v>
      </c>
      <c r="B116" s="26">
        <v>-50020262</v>
      </c>
      <c r="C116" s="26">
        <v>-51466752</v>
      </c>
      <c r="D116" s="26">
        <v>-58135277</v>
      </c>
      <c r="E116" s="27">
        <v>-10.97</v>
      </c>
      <c r="F116" s="27">
        <v>-12.55</v>
      </c>
      <c r="G116" s="27">
        <v>-13.07</v>
      </c>
      <c r="H116" s="8">
        <f t="shared" si="1"/>
        <v>0.12956957143905254</v>
      </c>
    </row>
    <row r="117" spans="1:8">
      <c r="A117" s="5" t="s">
        <v>13</v>
      </c>
      <c r="B117" s="26">
        <v>-75882188</v>
      </c>
      <c r="C117" s="26">
        <v>-96229589</v>
      </c>
      <c r="D117" s="26">
        <v>-85021575</v>
      </c>
      <c r="E117" s="27">
        <v>-16.64</v>
      </c>
      <c r="F117" s="27">
        <v>-23.47</v>
      </c>
      <c r="G117" s="27">
        <v>-19.11</v>
      </c>
      <c r="H117" s="8">
        <f t="shared" si="1"/>
        <v>-0.11647159794062927</v>
      </c>
    </row>
    <row r="118" spans="1:8" ht="31.5">
      <c r="A118" s="5" t="s">
        <v>35</v>
      </c>
      <c r="B118" s="26">
        <v>-77471781</v>
      </c>
      <c r="C118" s="26">
        <v>-72910224</v>
      </c>
      <c r="D118" s="26">
        <v>-84733626</v>
      </c>
      <c r="E118" s="27">
        <v>-16.989999999999998</v>
      </c>
      <c r="F118" s="27">
        <v>-17.78</v>
      </c>
      <c r="G118" s="27">
        <v>-19.04</v>
      </c>
      <c r="H118" s="8">
        <f t="shared" si="1"/>
        <v>0.1621638413838915</v>
      </c>
    </row>
    <row r="119" spans="1:8">
      <c r="A119" s="5" t="s">
        <v>36</v>
      </c>
      <c r="B119" s="26">
        <v>-113298989</v>
      </c>
      <c r="C119" s="26">
        <v>-86219312</v>
      </c>
      <c r="D119" s="26">
        <v>-84171010</v>
      </c>
      <c r="E119" s="27">
        <v>-24.85</v>
      </c>
      <c r="F119" s="27">
        <v>-21.02</v>
      </c>
      <c r="G119" s="27">
        <v>-18.920000000000002</v>
      </c>
      <c r="H119" s="8">
        <f t="shared" si="1"/>
        <v>-2.3756881752895455E-2</v>
      </c>
    </row>
    <row r="120" spans="1:8" ht="31.5">
      <c r="A120" s="5" t="s">
        <v>34</v>
      </c>
      <c r="B120" s="26">
        <v>-128951123</v>
      </c>
      <c r="C120" s="26">
        <v>-121681607</v>
      </c>
      <c r="D120" s="26">
        <v>-138030540</v>
      </c>
      <c r="E120" s="27">
        <v>-28.28</v>
      </c>
      <c r="F120" s="27">
        <v>-29.67</v>
      </c>
      <c r="G120" s="27">
        <v>-31.02</v>
      </c>
      <c r="H120" s="8">
        <f t="shared" si="1"/>
        <v>0.13435829295055252</v>
      </c>
    </row>
    <row r="121" spans="1:8">
      <c r="A121" s="5" t="s">
        <v>140</v>
      </c>
      <c r="B121" s="26">
        <v>-180737077</v>
      </c>
      <c r="C121" s="26">
        <v>-172234245</v>
      </c>
      <c r="D121" s="26">
        <v>-174948529</v>
      </c>
      <c r="E121" s="27">
        <v>-39.630000000000003</v>
      </c>
      <c r="F121" s="27">
        <v>-42</v>
      </c>
      <c r="G121" s="27">
        <v>-39.32</v>
      </c>
      <c r="H121" s="8">
        <f t="shared" si="1"/>
        <v>1.5759258560920912E-2</v>
      </c>
    </row>
    <row r="122" spans="1:8" ht="31.5">
      <c r="A122" s="5" t="s">
        <v>143</v>
      </c>
      <c r="B122" s="26">
        <v>-199187900</v>
      </c>
      <c r="C122" s="26">
        <v>-192575579</v>
      </c>
      <c r="D122" s="26">
        <v>-205351094</v>
      </c>
      <c r="E122" s="27">
        <v>-43.68</v>
      </c>
      <c r="F122" s="27">
        <v>-46.96</v>
      </c>
      <c r="G122" s="27">
        <v>-46.15</v>
      </c>
      <c r="H122" s="8">
        <f t="shared" si="1"/>
        <v>6.6340265293970635E-2</v>
      </c>
    </row>
    <row r="123" spans="1:8" ht="31.5">
      <c r="A123" s="15" t="s">
        <v>37</v>
      </c>
      <c r="B123" s="28">
        <v>-291949126</v>
      </c>
      <c r="C123" s="28">
        <v>-279899352</v>
      </c>
      <c r="D123" s="28">
        <v>-257207962</v>
      </c>
      <c r="E123" s="29">
        <v>-64.02</v>
      </c>
      <c r="F123" s="29">
        <v>-68.25</v>
      </c>
      <c r="G123" s="29">
        <v>-57.81</v>
      </c>
      <c r="H123" s="20">
        <f t="shared" si="1"/>
        <v>-8.1069819697188863E-2</v>
      </c>
    </row>
    <row r="124" spans="1:8" ht="31.5">
      <c r="A124" s="5" t="s">
        <v>38</v>
      </c>
      <c r="B124" s="26">
        <v>-479011000</v>
      </c>
      <c r="C124" s="26">
        <v>-462388000</v>
      </c>
      <c r="D124" s="26">
        <v>-463318000</v>
      </c>
      <c r="E124" s="27">
        <v>-105.04</v>
      </c>
      <c r="F124" s="27">
        <v>-112.75</v>
      </c>
      <c r="G124" s="27">
        <v>-104.13</v>
      </c>
      <c r="H124" s="8">
        <f t="shared" si="1"/>
        <v>2.011297871052017E-3</v>
      </c>
    </row>
    <row r="126" spans="1:8" ht="21">
      <c r="A126" s="1" t="s">
        <v>41</v>
      </c>
    </row>
    <row r="127" spans="1:8" ht="18.75">
      <c r="A127" s="2" t="s">
        <v>175</v>
      </c>
    </row>
    <row r="128" spans="1:8" ht="18.75">
      <c r="A128" s="2" t="s">
        <v>2</v>
      </c>
    </row>
    <row r="130" spans="1:8" ht="21">
      <c r="A130" s="3" t="s">
        <v>3</v>
      </c>
      <c r="B130" s="38" t="s">
        <v>4</v>
      </c>
      <c r="C130" s="39" t="s">
        <v>5</v>
      </c>
      <c r="D130" s="39" t="s">
        <v>5</v>
      </c>
      <c r="E130" s="38" t="s">
        <v>6</v>
      </c>
      <c r="F130" s="39" t="s">
        <v>5</v>
      </c>
      <c r="G130" s="39" t="s">
        <v>5</v>
      </c>
      <c r="H130" s="3" t="s">
        <v>147</v>
      </c>
    </row>
    <row r="131" spans="1:8" ht="21">
      <c r="A131" s="4" t="s">
        <v>5</v>
      </c>
      <c r="B131" s="3" t="s">
        <v>8</v>
      </c>
      <c r="C131" s="3" t="s">
        <v>9</v>
      </c>
      <c r="D131" s="3" t="s">
        <v>10</v>
      </c>
      <c r="E131" s="3" t="s">
        <v>8</v>
      </c>
      <c r="F131" s="3" t="s">
        <v>9</v>
      </c>
      <c r="G131" s="3" t="s">
        <v>10</v>
      </c>
      <c r="H131" s="3" t="s">
        <v>40</v>
      </c>
    </row>
    <row r="132" spans="1:8">
      <c r="A132" s="5" t="s">
        <v>12</v>
      </c>
      <c r="B132" s="9">
        <v>1430731958</v>
      </c>
      <c r="C132" s="9">
        <v>1460230910</v>
      </c>
      <c r="D132" s="9">
        <v>1475189154</v>
      </c>
      <c r="E132" s="6">
        <v>1264.57</v>
      </c>
      <c r="F132" s="6">
        <v>855.28</v>
      </c>
      <c r="G132" s="6">
        <v>622.79</v>
      </c>
      <c r="H132" s="8">
        <f t="shared" ref="H132:H159" si="2">(D132-C132)/C132</f>
        <v>1.0243752476106673E-2</v>
      </c>
    </row>
    <row r="133" spans="1:8">
      <c r="A133" s="5" t="s">
        <v>11</v>
      </c>
      <c r="B133" s="9">
        <v>113139836</v>
      </c>
      <c r="C133" s="9">
        <v>170731984</v>
      </c>
      <c r="D133" s="9">
        <v>236868989</v>
      </c>
      <c r="E133" s="6">
        <v>100</v>
      </c>
      <c r="F133" s="6">
        <v>100</v>
      </c>
      <c r="G133" s="6">
        <v>100</v>
      </c>
      <c r="H133" s="8">
        <f t="shared" si="2"/>
        <v>0.38737325866253625</v>
      </c>
    </row>
    <row r="134" spans="1:8">
      <c r="A134" s="5" t="s">
        <v>14</v>
      </c>
      <c r="B134" s="9">
        <v>64833088</v>
      </c>
      <c r="C134" s="9">
        <v>70732903</v>
      </c>
      <c r="D134" s="9">
        <v>90735681</v>
      </c>
      <c r="E134" s="6">
        <v>57.3</v>
      </c>
      <c r="F134" s="6">
        <v>41.43</v>
      </c>
      <c r="G134" s="6">
        <v>38.31</v>
      </c>
      <c r="H134" s="8">
        <f t="shared" si="2"/>
        <v>0.2827931153907256</v>
      </c>
    </row>
    <row r="135" spans="1:8">
      <c r="A135" s="5" t="s">
        <v>15</v>
      </c>
      <c r="B135" s="9">
        <v>51298044</v>
      </c>
      <c r="C135" s="9">
        <v>48754446</v>
      </c>
      <c r="D135" s="9">
        <v>54223302</v>
      </c>
      <c r="E135" s="6">
        <v>45.34</v>
      </c>
      <c r="F135" s="6">
        <v>28.56</v>
      </c>
      <c r="G135" s="6">
        <v>22.89</v>
      </c>
      <c r="H135" s="8">
        <f t="shared" si="2"/>
        <v>0.11217143150390838</v>
      </c>
    </row>
    <row r="136" spans="1:8" ht="31.5">
      <c r="A136" s="5" t="s">
        <v>16</v>
      </c>
      <c r="B136" s="9">
        <v>16392835</v>
      </c>
      <c r="C136" s="9">
        <v>16579263</v>
      </c>
      <c r="D136" s="9">
        <v>20406970</v>
      </c>
      <c r="E136" s="6">
        <v>14.49</v>
      </c>
      <c r="F136" s="6">
        <v>9.7100000000000009</v>
      </c>
      <c r="G136" s="6">
        <v>8.6199999999999992</v>
      </c>
      <c r="H136" s="8">
        <f t="shared" si="2"/>
        <v>0.23087316969397254</v>
      </c>
    </row>
    <row r="137" spans="1:8" ht="31.5">
      <c r="A137" s="5" t="s">
        <v>17</v>
      </c>
      <c r="B137" s="10">
        <v>-1485110</v>
      </c>
      <c r="C137" s="10">
        <v>-1585814</v>
      </c>
      <c r="D137" s="10">
        <v>-1614047</v>
      </c>
      <c r="E137" s="7">
        <v>-1.31</v>
      </c>
      <c r="F137" s="7">
        <v>-0.93</v>
      </c>
      <c r="G137" s="7">
        <v>-0.68</v>
      </c>
      <c r="H137" s="8">
        <f t="shared" si="2"/>
        <v>1.780347506075744E-2</v>
      </c>
    </row>
    <row r="138" spans="1:8">
      <c r="A138" s="5" t="s">
        <v>19</v>
      </c>
      <c r="B138" s="10">
        <v>-3240153</v>
      </c>
      <c r="C138" s="10">
        <v>-3147324</v>
      </c>
      <c r="D138" s="10">
        <v>-3133133</v>
      </c>
      <c r="E138" s="7">
        <v>-2.86</v>
      </c>
      <c r="F138" s="7">
        <v>-1.84</v>
      </c>
      <c r="G138" s="7">
        <v>-1.32</v>
      </c>
      <c r="H138" s="8">
        <f t="shared" si="2"/>
        <v>-4.5089097913020709E-3</v>
      </c>
    </row>
    <row r="139" spans="1:8">
      <c r="A139" s="5" t="s">
        <v>20</v>
      </c>
      <c r="B139" s="10">
        <v>-6046128</v>
      </c>
      <c r="C139" s="10">
        <v>-7331343</v>
      </c>
      <c r="D139" s="10">
        <v>-5475820</v>
      </c>
      <c r="E139" s="7">
        <v>-5.34</v>
      </c>
      <c r="F139" s="7">
        <v>-4.29</v>
      </c>
      <c r="G139" s="7">
        <v>-2.31</v>
      </c>
      <c r="H139" s="8">
        <f t="shared" si="2"/>
        <v>-0.25309455579966728</v>
      </c>
    </row>
    <row r="140" spans="1:8">
      <c r="A140" s="5" t="s">
        <v>22</v>
      </c>
      <c r="B140" s="10">
        <v>-6006602</v>
      </c>
      <c r="C140" s="10">
        <v>-5976533</v>
      </c>
      <c r="D140" s="10">
        <v>-5814645</v>
      </c>
      <c r="E140" s="7">
        <v>-5.31</v>
      </c>
      <c r="F140" s="7">
        <v>-3.5</v>
      </c>
      <c r="G140" s="7">
        <v>-2.46</v>
      </c>
      <c r="H140" s="8">
        <f t="shared" si="2"/>
        <v>-2.708727618503905E-2</v>
      </c>
    </row>
    <row r="141" spans="1:8">
      <c r="A141" s="5" t="s">
        <v>18</v>
      </c>
      <c r="B141" s="10">
        <v>-13045189</v>
      </c>
      <c r="C141" s="10">
        <v>-17376310</v>
      </c>
      <c r="D141" s="10">
        <v>-7205731</v>
      </c>
      <c r="E141" s="7">
        <v>-11.53</v>
      </c>
      <c r="F141" s="7">
        <v>-10.18</v>
      </c>
      <c r="G141" s="7">
        <v>-3.04</v>
      </c>
      <c r="H141" s="8">
        <f t="shared" si="2"/>
        <v>-0.58531293467945722</v>
      </c>
    </row>
    <row r="142" spans="1:8">
      <c r="A142" s="5" t="s">
        <v>23</v>
      </c>
      <c r="B142" s="10">
        <v>-6530345</v>
      </c>
      <c r="C142" s="10">
        <v>-7420229</v>
      </c>
      <c r="D142" s="10">
        <v>-9484488</v>
      </c>
      <c r="E142" s="7">
        <v>-5.77</v>
      </c>
      <c r="F142" s="7">
        <v>-4.3499999999999996</v>
      </c>
      <c r="G142" s="7">
        <v>-4</v>
      </c>
      <c r="H142" s="8">
        <f t="shared" si="2"/>
        <v>0.27819343580905659</v>
      </c>
    </row>
    <row r="143" spans="1:8">
      <c r="A143" s="5" t="s">
        <v>25</v>
      </c>
      <c r="B143" s="10">
        <v>-9874238</v>
      </c>
      <c r="C143" s="10">
        <v>-10737315</v>
      </c>
      <c r="D143" s="10">
        <v>-11056292</v>
      </c>
      <c r="E143" s="7">
        <v>-8.73</v>
      </c>
      <c r="F143" s="7">
        <v>-6.29</v>
      </c>
      <c r="G143" s="7">
        <v>-4.67</v>
      </c>
      <c r="H143" s="8">
        <f t="shared" si="2"/>
        <v>2.9707333723561245E-2</v>
      </c>
    </row>
    <row r="144" spans="1:8">
      <c r="A144" s="5" t="s">
        <v>24</v>
      </c>
      <c r="B144" s="10">
        <v>-23011805</v>
      </c>
      <c r="C144" s="10">
        <v>-28764028</v>
      </c>
      <c r="D144" s="10">
        <v>-11546524</v>
      </c>
      <c r="E144" s="7">
        <v>-20.34</v>
      </c>
      <c r="F144" s="7">
        <v>-16.850000000000001</v>
      </c>
      <c r="G144" s="7">
        <v>-4.88</v>
      </c>
      <c r="H144" s="8">
        <f t="shared" si="2"/>
        <v>-0.5985776400996411</v>
      </c>
    </row>
    <row r="145" spans="1:8" ht="31.5">
      <c r="A145" s="5" t="s">
        <v>29</v>
      </c>
      <c r="B145" s="10">
        <v>-11414822</v>
      </c>
      <c r="C145" s="10">
        <v>-13693953</v>
      </c>
      <c r="D145" s="10">
        <v>-12065274</v>
      </c>
      <c r="E145" s="7">
        <v>-10.09</v>
      </c>
      <c r="F145" s="7">
        <v>-8.02</v>
      </c>
      <c r="G145" s="7">
        <v>-5.09</v>
      </c>
      <c r="H145" s="8">
        <f t="shared" si="2"/>
        <v>-0.118934174814241</v>
      </c>
    </row>
    <row r="146" spans="1:8">
      <c r="A146" s="5" t="s">
        <v>26</v>
      </c>
      <c r="B146" s="10">
        <v>-9013424</v>
      </c>
      <c r="C146" s="10">
        <v>-7371715</v>
      </c>
      <c r="D146" s="10">
        <v>-13065518</v>
      </c>
      <c r="E146" s="7">
        <v>-7.97</v>
      </c>
      <c r="F146" s="7">
        <v>-4.32</v>
      </c>
      <c r="G146" s="7">
        <v>-5.52</v>
      </c>
      <c r="H146" s="8">
        <f t="shared" si="2"/>
        <v>0.77238512340751098</v>
      </c>
    </row>
    <row r="147" spans="1:8">
      <c r="A147" s="5" t="s">
        <v>21</v>
      </c>
      <c r="B147" s="10">
        <v>-16327406</v>
      </c>
      <c r="C147" s="10">
        <v>-15962300</v>
      </c>
      <c r="D147" s="10">
        <v>-14995348</v>
      </c>
      <c r="E147" s="7">
        <v>-14.43</v>
      </c>
      <c r="F147" s="7">
        <v>-9.35</v>
      </c>
      <c r="G147" s="7">
        <v>-6.33</v>
      </c>
      <c r="H147" s="8">
        <f t="shared" si="2"/>
        <v>-6.0577235110228479E-2</v>
      </c>
    </row>
    <row r="148" spans="1:8" ht="31.5">
      <c r="A148" s="5" t="s">
        <v>30</v>
      </c>
      <c r="B148" s="10">
        <v>-11981033</v>
      </c>
      <c r="C148" s="10">
        <v>-14211315</v>
      </c>
      <c r="D148" s="10">
        <v>-15603406</v>
      </c>
      <c r="E148" s="7">
        <v>-10.59</v>
      </c>
      <c r="F148" s="7">
        <v>-8.32</v>
      </c>
      <c r="G148" s="7">
        <v>-6.59</v>
      </c>
      <c r="H148" s="8">
        <f t="shared" si="2"/>
        <v>9.7956522672250954E-2</v>
      </c>
    </row>
    <row r="149" spans="1:8">
      <c r="A149" s="5" t="s">
        <v>27</v>
      </c>
      <c r="B149" s="10">
        <v>-12352835</v>
      </c>
      <c r="C149" s="10">
        <v>-15061460</v>
      </c>
      <c r="D149" s="10">
        <v>-16923382</v>
      </c>
      <c r="E149" s="7">
        <v>-10.92</v>
      </c>
      <c r="F149" s="7">
        <v>-8.82</v>
      </c>
      <c r="G149" s="7">
        <v>-7.15</v>
      </c>
      <c r="H149" s="8">
        <f t="shared" si="2"/>
        <v>0.12362161437204627</v>
      </c>
    </row>
    <row r="150" spans="1:8">
      <c r="A150" s="5" t="s">
        <v>28</v>
      </c>
      <c r="B150" s="10">
        <v>-29088174</v>
      </c>
      <c r="C150" s="10">
        <v>-22383972</v>
      </c>
      <c r="D150" s="10">
        <v>-25504038</v>
      </c>
      <c r="E150" s="7">
        <v>-25.71</v>
      </c>
      <c r="F150" s="7">
        <v>-13.11</v>
      </c>
      <c r="G150" s="7">
        <v>-10.77</v>
      </c>
      <c r="H150" s="8">
        <f t="shared" si="2"/>
        <v>0.13938839809127709</v>
      </c>
    </row>
    <row r="151" spans="1:8" ht="31.5">
      <c r="A151" s="5" t="s">
        <v>31</v>
      </c>
      <c r="B151" s="10">
        <v>-32446356</v>
      </c>
      <c r="C151" s="10">
        <v>-36316393</v>
      </c>
      <c r="D151" s="10">
        <v>-34120227</v>
      </c>
      <c r="E151" s="7">
        <v>-28.68</v>
      </c>
      <c r="F151" s="7">
        <v>-21.27</v>
      </c>
      <c r="G151" s="7">
        <v>-14.41</v>
      </c>
      <c r="H151" s="8">
        <f t="shared" si="2"/>
        <v>-6.0473131238556646E-2</v>
      </c>
    </row>
    <row r="152" spans="1:8" ht="47.25">
      <c r="A152" s="5" t="s">
        <v>32</v>
      </c>
      <c r="B152" s="10">
        <v>-41634078</v>
      </c>
      <c r="C152" s="10">
        <v>-45413950</v>
      </c>
      <c r="D152" s="10">
        <v>-47319655</v>
      </c>
      <c r="E152" s="7">
        <v>-36.799999999999997</v>
      </c>
      <c r="F152" s="7">
        <v>-26.6</v>
      </c>
      <c r="G152" s="7">
        <v>-19.98</v>
      </c>
      <c r="H152" s="8">
        <f t="shared" si="2"/>
        <v>4.1962987143818145E-2</v>
      </c>
    </row>
    <row r="153" spans="1:8">
      <c r="A153" s="5" t="s">
        <v>33</v>
      </c>
      <c r="B153" s="10">
        <v>-50122729</v>
      </c>
      <c r="C153" s="10">
        <v>-51797440</v>
      </c>
      <c r="D153" s="10">
        <v>-58414879</v>
      </c>
      <c r="E153" s="7">
        <v>-44.3</v>
      </c>
      <c r="F153" s="7">
        <v>-30.34</v>
      </c>
      <c r="G153" s="7">
        <v>-24.66</v>
      </c>
      <c r="H153" s="8">
        <f t="shared" si="2"/>
        <v>0.12775610145984048</v>
      </c>
    </row>
    <row r="154" spans="1:8">
      <c r="A154" s="5" t="s">
        <v>36</v>
      </c>
      <c r="B154" s="10">
        <v>-113497092</v>
      </c>
      <c r="C154" s="10">
        <v>-86365223</v>
      </c>
      <c r="D154" s="10">
        <v>-84253949</v>
      </c>
      <c r="E154" s="7">
        <v>-100.32</v>
      </c>
      <c r="F154" s="7">
        <v>-50.59</v>
      </c>
      <c r="G154" s="7">
        <v>-35.57</v>
      </c>
      <c r="H154" s="8">
        <f t="shared" si="2"/>
        <v>-2.4445881416875401E-2</v>
      </c>
    </row>
    <row r="155" spans="1:8" ht="31.5">
      <c r="A155" s="5" t="s">
        <v>35</v>
      </c>
      <c r="B155" s="10">
        <v>-77248723</v>
      </c>
      <c r="C155" s="10">
        <v>-72885242</v>
      </c>
      <c r="D155" s="10">
        <v>-84757366</v>
      </c>
      <c r="E155" s="7">
        <v>-68.28</v>
      </c>
      <c r="F155" s="7">
        <v>-42.69</v>
      </c>
      <c r="G155" s="7">
        <v>-35.78</v>
      </c>
      <c r="H155" s="8">
        <f t="shared" si="2"/>
        <v>0.16288789985769683</v>
      </c>
    </row>
    <row r="156" spans="1:8">
      <c r="A156" s="5" t="s">
        <v>13</v>
      </c>
      <c r="B156" s="10">
        <v>-84748829</v>
      </c>
      <c r="C156" s="10">
        <v>-103678747</v>
      </c>
      <c r="D156" s="10">
        <v>-92145375</v>
      </c>
      <c r="E156" s="7">
        <v>-74.91</v>
      </c>
      <c r="F156" s="7">
        <v>-60.73</v>
      </c>
      <c r="G156" s="7">
        <v>-38.9</v>
      </c>
      <c r="H156" s="8">
        <f t="shared" si="2"/>
        <v>-0.1112414292583995</v>
      </c>
    </row>
    <row r="157" spans="1:8" ht="31.5">
      <c r="A157" s="5" t="s">
        <v>34</v>
      </c>
      <c r="B157" s="10">
        <v>-127292658</v>
      </c>
      <c r="C157" s="10">
        <v>-123558438</v>
      </c>
      <c r="D157" s="10">
        <v>-144016194</v>
      </c>
      <c r="E157" s="7">
        <v>-112.51</v>
      </c>
      <c r="F157" s="7">
        <v>-72.37</v>
      </c>
      <c r="G157" s="7">
        <v>-60.8</v>
      </c>
      <c r="H157" s="8">
        <f t="shared" si="2"/>
        <v>0.16557150066918133</v>
      </c>
    </row>
    <row r="158" spans="1:8" ht="31.5">
      <c r="A158" s="5" t="s">
        <v>37</v>
      </c>
      <c r="B158" s="10">
        <v>-279286360</v>
      </c>
      <c r="C158" s="10">
        <v>-271767493</v>
      </c>
      <c r="D158" s="10">
        <v>-252074828</v>
      </c>
      <c r="E158" s="7">
        <v>-246.85</v>
      </c>
      <c r="F158" s="7">
        <v>-159.18</v>
      </c>
      <c r="G158" s="7">
        <v>-106.42</v>
      </c>
      <c r="H158" s="8">
        <f t="shared" si="2"/>
        <v>-7.2461444091843616E-2</v>
      </c>
    </row>
    <row r="159" spans="1:8" ht="31.5">
      <c r="A159" s="5" t="s">
        <v>38</v>
      </c>
      <c r="B159" s="10">
        <v>-484422000</v>
      </c>
      <c r="C159" s="10">
        <v>-462759000</v>
      </c>
      <c r="D159" s="10">
        <v>-453096000</v>
      </c>
      <c r="E159" s="7">
        <v>-428.16</v>
      </c>
      <c r="F159" s="7">
        <v>-271.04000000000002</v>
      </c>
      <c r="G159" s="7">
        <v>-191.29</v>
      </c>
      <c r="H159" s="8">
        <f t="shared" si="2"/>
        <v>-2.0881279456477345E-2</v>
      </c>
    </row>
  </sheetData>
  <sortState xmlns:xlrd2="http://schemas.microsoft.com/office/spreadsheetml/2017/richdata2" ref="A131:G159">
    <sortCondition descending="1" ref="D132"/>
  </sortState>
  <mergeCells count="4">
    <mergeCell ref="B5:D5"/>
    <mergeCell ref="E5:G5"/>
    <mergeCell ref="B130:D130"/>
    <mergeCell ref="E130:G1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0"/>
  <sheetViews>
    <sheetView workbookViewId="0">
      <selection activeCell="K24" sqref="K24"/>
    </sheetView>
  </sheetViews>
  <sheetFormatPr baseColWidth="10" defaultRowHeight="15.75"/>
  <cols>
    <col min="2" max="4" width="16.25" bestFit="1" customWidth="1"/>
  </cols>
  <sheetData>
    <row r="1" spans="1:8" ht="21">
      <c r="A1" s="1" t="s">
        <v>42</v>
      </c>
    </row>
    <row r="2" spans="1:8" ht="18.75">
      <c r="A2" s="2" t="s">
        <v>176</v>
      </c>
    </row>
    <row r="3" spans="1:8" ht="18.75">
      <c r="A3" s="2" t="s">
        <v>2</v>
      </c>
    </row>
    <row r="5" spans="1:8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  <c r="H5" s="3" t="s">
        <v>147</v>
      </c>
    </row>
    <row r="6" spans="1:8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  <c r="H6" s="3" t="s">
        <v>40</v>
      </c>
    </row>
    <row r="7" spans="1:8" ht="31.5">
      <c r="A7" s="5" t="s">
        <v>76</v>
      </c>
      <c r="B7" s="14" t="s">
        <v>52</v>
      </c>
      <c r="C7" s="14" t="s">
        <v>52</v>
      </c>
      <c r="D7" s="14" t="s">
        <v>52</v>
      </c>
      <c r="E7" s="12" t="s">
        <v>52</v>
      </c>
      <c r="F7" s="12" t="s">
        <v>52</v>
      </c>
      <c r="G7" s="12" t="s">
        <v>52</v>
      </c>
      <c r="H7" s="8" t="e">
        <f t="shared" ref="H7:H70" si="0">(D7-C7)/C7</f>
        <v>#DIV/0!</v>
      </c>
    </row>
    <row r="8" spans="1:8">
      <c r="A8" s="5" t="s">
        <v>79</v>
      </c>
      <c r="B8" s="14" t="s">
        <v>52</v>
      </c>
      <c r="C8" s="9">
        <v>1663</v>
      </c>
      <c r="D8" s="14" t="s">
        <v>52</v>
      </c>
      <c r="E8" s="12" t="s">
        <v>52</v>
      </c>
      <c r="F8" s="12" t="s">
        <v>52</v>
      </c>
      <c r="G8" s="12" t="s">
        <v>52</v>
      </c>
      <c r="H8" s="8">
        <f t="shared" si="0"/>
        <v>-1</v>
      </c>
    </row>
    <row r="9" spans="1:8" ht="31.5">
      <c r="A9" s="5" t="s">
        <v>118</v>
      </c>
      <c r="B9" s="14" t="s">
        <v>52</v>
      </c>
      <c r="C9" s="14" t="s">
        <v>52</v>
      </c>
      <c r="D9" s="14" t="s">
        <v>52</v>
      </c>
      <c r="E9" s="12" t="s">
        <v>52</v>
      </c>
      <c r="F9" s="12" t="s">
        <v>52</v>
      </c>
      <c r="G9" s="12" t="s">
        <v>52</v>
      </c>
      <c r="H9" s="8" t="e">
        <f t="shared" si="0"/>
        <v>#DIV/0!</v>
      </c>
    </row>
    <row r="10" spans="1:8">
      <c r="A10" s="5" t="s">
        <v>98</v>
      </c>
      <c r="B10" s="14" t="s">
        <v>52</v>
      </c>
      <c r="C10" s="14" t="s">
        <v>52</v>
      </c>
      <c r="D10" s="14" t="s">
        <v>52</v>
      </c>
      <c r="E10" s="12" t="s">
        <v>52</v>
      </c>
      <c r="F10" s="12" t="s">
        <v>52</v>
      </c>
      <c r="G10" s="12" t="s">
        <v>52</v>
      </c>
      <c r="H10" s="8" t="e">
        <f t="shared" si="0"/>
        <v>#DIV/0!</v>
      </c>
    </row>
    <row r="11" spans="1:8">
      <c r="A11" s="5" t="s">
        <v>101</v>
      </c>
      <c r="B11" s="10">
        <v>-706</v>
      </c>
      <c r="C11" s="14" t="s">
        <v>52</v>
      </c>
      <c r="D11" s="14" t="s">
        <v>52</v>
      </c>
      <c r="E11" s="12" t="s">
        <v>52</v>
      </c>
      <c r="F11" s="12" t="s">
        <v>52</v>
      </c>
      <c r="G11" s="12" t="s">
        <v>52</v>
      </c>
      <c r="H11" s="8" t="e">
        <f t="shared" si="0"/>
        <v>#DIV/0!</v>
      </c>
    </row>
    <row r="12" spans="1:8">
      <c r="A12" s="5" t="s">
        <v>91</v>
      </c>
      <c r="B12" s="10">
        <v>-130072</v>
      </c>
      <c r="C12" s="10">
        <v>-137306</v>
      </c>
      <c r="D12" s="14" t="s">
        <v>52</v>
      </c>
      <c r="E12" s="7">
        <v>-0.03</v>
      </c>
      <c r="F12" s="7">
        <v>-0.05</v>
      </c>
      <c r="G12" s="12" t="s">
        <v>52</v>
      </c>
      <c r="H12" s="8">
        <f t="shared" si="0"/>
        <v>-1</v>
      </c>
    </row>
    <row r="13" spans="1:8">
      <c r="A13" s="5" t="s">
        <v>77</v>
      </c>
      <c r="B13" s="14" t="s">
        <v>52</v>
      </c>
      <c r="C13" s="10">
        <v>-745</v>
      </c>
      <c r="D13" s="9" t="s">
        <v>5</v>
      </c>
      <c r="E13" s="12" t="s">
        <v>52</v>
      </c>
      <c r="F13" s="12" t="s">
        <v>52</v>
      </c>
      <c r="G13" s="11" t="s">
        <v>5</v>
      </c>
      <c r="H13" s="8" t="e">
        <f t="shared" si="0"/>
        <v>#VALUE!</v>
      </c>
    </row>
    <row r="14" spans="1:8">
      <c r="A14" s="5" t="s">
        <v>102</v>
      </c>
      <c r="B14" s="10">
        <v>-18</v>
      </c>
      <c r="C14" s="14" t="s">
        <v>52</v>
      </c>
      <c r="D14" s="9" t="s">
        <v>5</v>
      </c>
      <c r="E14" s="12" t="s">
        <v>52</v>
      </c>
      <c r="F14" s="12" t="s">
        <v>52</v>
      </c>
      <c r="G14" s="11" t="s">
        <v>5</v>
      </c>
      <c r="H14" s="8" t="e">
        <f t="shared" si="0"/>
        <v>#VALUE!</v>
      </c>
    </row>
    <row r="15" spans="1:8">
      <c r="A15" s="5" t="s">
        <v>119</v>
      </c>
      <c r="B15" s="10"/>
      <c r="C15" s="9" t="s">
        <v>5</v>
      </c>
      <c r="D15" s="9" t="s">
        <v>5</v>
      </c>
      <c r="E15" s="13"/>
      <c r="F15" s="11" t="s">
        <v>5</v>
      </c>
      <c r="G15" s="11" t="s">
        <v>5</v>
      </c>
      <c r="H15" s="8" t="e">
        <f t="shared" si="0"/>
        <v>#VALUE!</v>
      </c>
    </row>
    <row r="16" spans="1:8">
      <c r="A16" s="5" t="s">
        <v>133</v>
      </c>
      <c r="B16" s="10"/>
      <c r="C16" s="9" t="s">
        <v>5</v>
      </c>
      <c r="D16" s="9" t="s">
        <v>5</v>
      </c>
      <c r="E16" s="13"/>
      <c r="F16" s="11" t="s">
        <v>5</v>
      </c>
      <c r="G16" s="11" t="s">
        <v>5</v>
      </c>
      <c r="H16" s="8" t="e">
        <f t="shared" si="0"/>
        <v>#VALUE!</v>
      </c>
    </row>
    <row r="17" spans="1:8">
      <c r="A17" s="5" t="s">
        <v>12</v>
      </c>
      <c r="B17" s="9">
        <v>1461256726</v>
      </c>
      <c r="C17" s="9">
        <v>1478645288</v>
      </c>
      <c r="D17" s="9">
        <v>1587259541</v>
      </c>
      <c r="E17" s="6">
        <v>329.92</v>
      </c>
      <c r="F17" s="6">
        <v>487.97</v>
      </c>
      <c r="G17" s="6">
        <v>442.24</v>
      </c>
      <c r="H17" s="8">
        <f t="shared" si="0"/>
        <v>7.3455245745185097E-2</v>
      </c>
    </row>
    <row r="18" spans="1:8">
      <c r="A18" s="5" t="s">
        <v>123</v>
      </c>
      <c r="B18" s="9">
        <v>12300846</v>
      </c>
      <c r="C18" s="9">
        <v>14901063</v>
      </c>
      <c r="D18" s="9">
        <v>25401344</v>
      </c>
      <c r="E18" s="6">
        <v>2.78</v>
      </c>
      <c r="F18" s="6">
        <v>4.92</v>
      </c>
      <c r="G18" s="6">
        <v>7.08</v>
      </c>
      <c r="H18" s="8">
        <f t="shared" si="0"/>
        <v>0.70466657311629377</v>
      </c>
    </row>
    <row r="19" spans="1:8" ht="31.5">
      <c r="A19" s="5" t="s">
        <v>60</v>
      </c>
      <c r="B19" s="9">
        <v>19567051</v>
      </c>
      <c r="C19" s="9">
        <v>21128220</v>
      </c>
      <c r="D19" s="9">
        <v>21652443</v>
      </c>
      <c r="E19" s="6">
        <v>4.42</v>
      </c>
      <c r="F19" s="6">
        <v>6.97</v>
      </c>
      <c r="G19" s="6">
        <v>6.03</v>
      </c>
      <c r="H19" s="8">
        <f t="shared" si="0"/>
        <v>2.4811508021025906E-2</v>
      </c>
    </row>
    <row r="20" spans="1:8">
      <c r="A20" s="5" t="s">
        <v>61</v>
      </c>
      <c r="B20" s="9">
        <v>14687964</v>
      </c>
      <c r="C20" s="9">
        <v>18470891</v>
      </c>
      <c r="D20" s="9">
        <v>20235662</v>
      </c>
      <c r="E20" s="6">
        <v>3.32</v>
      </c>
      <c r="F20" s="6">
        <v>6.1</v>
      </c>
      <c r="G20" s="6">
        <v>5.64</v>
      </c>
      <c r="H20" s="8">
        <f t="shared" si="0"/>
        <v>9.5543360631601362E-2</v>
      </c>
    </row>
    <row r="21" spans="1:8">
      <c r="A21" s="5" t="s">
        <v>15</v>
      </c>
      <c r="B21" s="9">
        <v>11751834</v>
      </c>
      <c r="C21" s="9">
        <v>7306856</v>
      </c>
      <c r="D21" s="9">
        <v>10122122</v>
      </c>
      <c r="E21" s="6">
        <v>2.65</v>
      </c>
      <c r="F21" s="6">
        <v>2.41</v>
      </c>
      <c r="G21" s="6">
        <v>2.82</v>
      </c>
      <c r="H21" s="8">
        <f t="shared" si="0"/>
        <v>0.38529101983123792</v>
      </c>
    </row>
    <row r="22" spans="1:8" ht="31.5">
      <c r="A22" s="5" t="s">
        <v>62</v>
      </c>
      <c r="B22" s="9">
        <v>6865233</v>
      </c>
      <c r="C22" s="9">
        <v>7157252</v>
      </c>
      <c r="D22" s="9">
        <v>6153829</v>
      </c>
      <c r="E22" s="6">
        <v>1.55</v>
      </c>
      <c r="F22" s="6">
        <v>2.36</v>
      </c>
      <c r="G22" s="6">
        <v>1.72</v>
      </c>
      <c r="H22" s="8">
        <f t="shared" si="0"/>
        <v>-0.14019668442581035</v>
      </c>
    </row>
    <row r="23" spans="1:8">
      <c r="A23" s="5" t="s">
        <v>69</v>
      </c>
      <c r="B23" s="9">
        <v>4162137</v>
      </c>
      <c r="C23" s="9">
        <v>4802247</v>
      </c>
      <c r="D23" s="9">
        <v>3422579</v>
      </c>
      <c r="E23" s="6">
        <v>0.94</v>
      </c>
      <c r="F23" s="6">
        <v>1.59</v>
      </c>
      <c r="G23" s="6">
        <v>0.95</v>
      </c>
      <c r="H23" s="8">
        <f t="shared" si="0"/>
        <v>-0.28729634273289151</v>
      </c>
    </row>
    <row r="24" spans="1:8" ht="31.5">
      <c r="A24" s="5" t="s">
        <v>131</v>
      </c>
      <c r="B24" s="10">
        <v>-6906648</v>
      </c>
      <c r="C24" s="10">
        <v>-8208044</v>
      </c>
      <c r="D24" s="9">
        <v>2008266</v>
      </c>
      <c r="E24" s="7">
        <v>-1.56</v>
      </c>
      <c r="F24" s="7">
        <v>-2.71</v>
      </c>
      <c r="G24" s="6">
        <v>0.56000000000000005</v>
      </c>
      <c r="H24" s="8">
        <f t="shared" si="0"/>
        <v>-1.24467047203938</v>
      </c>
    </row>
    <row r="25" spans="1:8">
      <c r="A25" s="5" t="s">
        <v>95</v>
      </c>
      <c r="B25" s="9">
        <v>124340</v>
      </c>
      <c r="C25" s="9">
        <v>358117</v>
      </c>
      <c r="D25" s="9">
        <v>468930</v>
      </c>
      <c r="E25" s="6">
        <v>0.03</v>
      </c>
      <c r="F25" s="6">
        <v>0.12</v>
      </c>
      <c r="G25" s="6">
        <v>0.13</v>
      </c>
      <c r="H25" s="8">
        <f t="shared" si="0"/>
        <v>0.30943239220701613</v>
      </c>
    </row>
    <row r="26" spans="1:8">
      <c r="A26" s="5" t="s">
        <v>66</v>
      </c>
      <c r="B26" s="9">
        <v>278281</v>
      </c>
      <c r="C26" s="9">
        <v>231567</v>
      </c>
      <c r="D26" s="9">
        <v>407312</v>
      </c>
      <c r="E26" s="6">
        <v>0.06</v>
      </c>
      <c r="F26" s="6">
        <v>0.08</v>
      </c>
      <c r="G26" s="6">
        <v>0.11</v>
      </c>
      <c r="H26" s="8">
        <f t="shared" si="0"/>
        <v>0.75893801793865279</v>
      </c>
    </row>
    <row r="27" spans="1:8">
      <c r="A27" s="5" t="s">
        <v>64</v>
      </c>
      <c r="B27" s="9">
        <v>407447</v>
      </c>
      <c r="C27" s="9">
        <v>262321</v>
      </c>
      <c r="D27" s="9">
        <v>367412</v>
      </c>
      <c r="E27" s="6">
        <v>0.09</v>
      </c>
      <c r="F27" s="6">
        <v>0.09</v>
      </c>
      <c r="G27" s="6">
        <v>0.1</v>
      </c>
      <c r="H27" s="8">
        <f t="shared" si="0"/>
        <v>0.40061985125094829</v>
      </c>
    </row>
    <row r="28" spans="1:8">
      <c r="A28" s="5" t="s">
        <v>63</v>
      </c>
      <c r="B28" s="9">
        <v>327476</v>
      </c>
      <c r="C28" s="9">
        <v>342687</v>
      </c>
      <c r="D28" s="9">
        <v>332303</v>
      </c>
      <c r="E28" s="6">
        <v>7.0000000000000007E-2</v>
      </c>
      <c r="F28" s="6">
        <v>0.11</v>
      </c>
      <c r="G28" s="6">
        <v>0.09</v>
      </c>
      <c r="H28" s="8">
        <f t="shared" si="0"/>
        <v>-3.0301703887220699E-2</v>
      </c>
    </row>
    <row r="29" spans="1:8">
      <c r="A29" s="5" t="s">
        <v>58</v>
      </c>
      <c r="B29" s="9">
        <v>1037466</v>
      </c>
      <c r="C29" s="9">
        <v>644537</v>
      </c>
      <c r="D29" s="9">
        <v>313988</v>
      </c>
      <c r="E29" s="6">
        <v>0.23</v>
      </c>
      <c r="F29" s="6">
        <v>0.21</v>
      </c>
      <c r="G29" s="6">
        <v>0.09</v>
      </c>
      <c r="H29" s="8">
        <f t="shared" si="0"/>
        <v>-0.51284720659946592</v>
      </c>
    </row>
    <row r="30" spans="1:8">
      <c r="A30" s="5" t="s">
        <v>122</v>
      </c>
      <c r="B30" s="9">
        <v>465783</v>
      </c>
      <c r="C30" s="9">
        <v>271654</v>
      </c>
      <c r="D30" s="9">
        <v>236888</v>
      </c>
      <c r="E30" s="6">
        <v>0.11</v>
      </c>
      <c r="F30" s="6">
        <v>0.09</v>
      </c>
      <c r="G30" s="6">
        <v>7.0000000000000007E-2</v>
      </c>
      <c r="H30" s="8">
        <f t="shared" si="0"/>
        <v>-0.12797897325274063</v>
      </c>
    </row>
    <row r="31" spans="1:8">
      <c r="A31" s="5" t="s">
        <v>73</v>
      </c>
      <c r="B31" s="9">
        <v>101396</v>
      </c>
      <c r="C31" s="9">
        <v>67577</v>
      </c>
      <c r="D31" s="9">
        <v>85430</v>
      </c>
      <c r="E31" s="6">
        <v>0.02</v>
      </c>
      <c r="F31" s="6">
        <v>0.02</v>
      </c>
      <c r="G31" s="6">
        <v>0.02</v>
      </c>
      <c r="H31" s="8">
        <f t="shared" si="0"/>
        <v>0.26418751942228863</v>
      </c>
    </row>
    <row r="32" spans="1:8">
      <c r="A32" s="5" t="s">
        <v>94</v>
      </c>
      <c r="B32" s="10">
        <v>-251492</v>
      </c>
      <c r="C32" s="10">
        <v>-14567</v>
      </c>
      <c r="D32" s="9">
        <v>24722</v>
      </c>
      <c r="E32" s="7">
        <v>-0.06</v>
      </c>
      <c r="F32" s="7">
        <v>-0.01</v>
      </c>
      <c r="G32" s="6">
        <v>0.01</v>
      </c>
      <c r="H32" s="8">
        <f t="shared" si="0"/>
        <v>-2.6971236356147457</v>
      </c>
    </row>
    <row r="33" spans="1:8">
      <c r="A33" s="5" t="s">
        <v>83</v>
      </c>
      <c r="B33" s="10">
        <v>-33047</v>
      </c>
      <c r="C33" s="10">
        <v>-36805</v>
      </c>
      <c r="D33" s="9">
        <v>19716</v>
      </c>
      <c r="E33" s="7">
        <v>-0.01</v>
      </c>
      <c r="F33" s="7">
        <v>-0.01</v>
      </c>
      <c r="G33" s="6">
        <v>0.01</v>
      </c>
      <c r="H33" s="8">
        <f t="shared" si="0"/>
        <v>-1.5356880858578998</v>
      </c>
    </row>
    <row r="34" spans="1:8" ht="31.5">
      <c r="A34" s="5" t="s">
        <v>85</v>
      </c>
      <c r="B34" s="9">
        <v>2833</v>
      </c>
      <c r="C34" s="9">
        <v>67182</v>
      </c>
      <c r="D34" s="9">
        <v>2695</v>
      </c>
      <c r="E34" s="12" t="s">
        <v>52</v>
      </c>
      <c r="F34" s="6">
        <v>0.02</v>
      </c>
      <c r="G34" s="12" t="s">
        <v>52</v>
      </c>
      <c r="H34" s="8">
        <f t="shared" si="0"/>
        <v>-0.9598850882676907</v>
      </c>
    </row>
    <row r="35" spans="1:8">
      <c r="A35" s="5" t="s">
        <v>71</v>
      </c>
      <c r="B35" s="9">
        <v>11092</v>
      </c>
      <c r="C35" s="9">
        <v>53818</v>
      </c>
      <c r="D35" s="9">
        <v>2492</v>
      </c>
      <c r="E35" s="12" t="s">
        <v>52</v>
      </c>
      <c r="F35" s="6">
        <v>0.02</v>
      </c>
      <c r="G35" s="12" t="s">
        <v>52</v>
      </c>
      <c r="H35" s="8">
        <f t="shared" si="0"/>
        <v>-0.95369578951280243</v>
      </c>
    </row>
    <row r="36" spans="1:8">
      <c r="A36" s="5" t="s">
        <v>72</v>
      </c>
      <c r="B36" s="10">
        <v>-76182</v>
      </c>
      <c r="C36" s="10">
        <v>-68698</v>
      </c>
      <c r="D36" s="9">
        <v>2021</v>
      </c>
      <c r="E36" s="7">
        <v>-0.02</v>
      </c>
      <c r="F36" s="7">
        <v>-0.02</v>
      </c>
      <c r="G36" s="12" t="s">
        <v>52</v>
      </c>
      <c r="H36" s="8">
        <f t="shared" si="0"/>
        <v>-1.0294186148068356</v>
      </c>
    </row>
    <row r="37" spans="1:8">
      <c r="A37" s="5" t="s">
        <v>84</v>
      </c>
      <c r="B37" s="10">
        <v>-12569</v>
      </c>
      <c r="C37" s="10">
        <v>-1885</v>
      </c>
      <c r="D37" s="9">
        <v>1084</v>
      </c>
      <c r="E37" s="12" t="s">
        <v>52</v>
      </c>
      <c r="F37" s="12" t="s">
        <v>52</v>
      </c>
      <c r="G37" s="12" t="s">
        <v>52</v>
      </c>
      <c r="H37" s="8">
        <f t="shared" si="0"/>
        <v>-1.5750663129973475</v>
      </c>
    </row>
    <row r="38" spans="1:8">
      <c r="A38" s="5" t="s">
        <v>75</v>
      </c>
      <c r="B38" s="14" t="s">
        <v>52</v>
      </c>
      <c r="C38" s="14" t="s">
        <v>52</v>
      </c>
      <c r="D38" s="9">
        <v>383</v>
      </c>
      <c r="E38" s="12" t="s">
        <v>52</v>
      </c>
      <c r="F38" s="12" t="s">
        <v>52</v>
      </c>
      <c r="G38" s="12" t="s">
        <v>52</v>
      </c>
      <c r="H38" s="8" t="e">
        <f t="shared" si="0"/>
        <v>#DIV/0!</v>
      </c>
    </row>
    <row r="39" spans="1:8">
      <c r="A39" s="5" t="s">
        <v>51</v>
      </c>
      <c r="B39" s="9">
        <v>235435571</v>
      </c>
      <c r="C39" s="9">
        <v>32404324</v>
      </c>
      <c r="D39" s="9">
        <v>336</v>
      </c>
      <c r="E39" s="6">
        <v>53.16</v>
      </c>
      <c r="F39" s="6">
        <v>10.69</v>
      </c>
      <c r="G39" s="12" t="s">
        <v>52</v>
      </c>
      <c r="H39" s="8">
        <f t="shared" si="0"/>
        <v>-0.99998963101344129</v>
      </c>
    </row>
    <row r="40" spans="1:8">
      <c r="A40" s="5" t="s">
        <v>80</v>
      </c>
      <c r="B40" s="10">
        <v>-2265</v>
      </c>
      <c r="C40" s="10">
        <v>-690</v>
      </c>
      <c r="D40" s="10">
        <v>-575</v>
      </c>
      <c r="E40" s="12" t="s">
        <v>52</v>
      </c>
      <c r="F40" s="12" t="s">
        <v>52</v>
      </c>
      <c r="G40" s="12" t="s">
        <v>52</v>
      </c>
      <c r="H40" s="8">
        <f t="shared" si="0"/>
        <v>-0.16666666666666666</v>
      </c>
    </row>
    <row r="41" spans="1:8" ht="31.5">
      <c r="A41" s="5" t="s">
        <v>92</v>
      </c>
      <c r="B41" s="9">
        <v>306</v>
      </c>
      <c r="C41" s="9">
        <v>1772</v>
      </c>
      <c r="D41" s="10">
        <v>-995</v>
      </c>
      <c r="E41" s="12" t="s">
        <v>52</v>
      </c>
      <c r="F41" s="12" t="s">
        <v>52</v>
      </c>
      <c r="G41" s="12" t="s">
        <v>52</v>
      </c>
      <c r="H41" s="8">
        <f t="shared" si="0"/>
        <v>-1.5615124153498872</v>
      </c>
    </row>
    <row r="42" spans="1:8">
      <c r="A42" s="5" t="s">
        <v>74</v>
      </c>
      <c r="B42" s="10">
        <v>-57897</v>
      </c>
      <c r="C42" s="10">
        <v>-122408</v>
      </c>
      <c r="D42" s="10">
        <v>-1291</v>
      </c>
      <c r="E42" s="7">
        <v>-0.01</v>
      </c>
      <c r="F42" s="7">
        <v>-0.04</v>
      </c>
      <c r="G42" s="12" t="s">
        <v>52</v>
      </c>
      <c r="H42" s="8">
        <f t="shared" si="0"/>
        <v>-0.98945330370564011</v>
      </c>
    </row>
    <row r="43" spans="1:8">
      <c r="A43" s="5" t="s">
        <v>87</v>
      </c>
      <c r="B43" s="9">
        <v>908</v>
      </c>
      <c r="C43" s="10">
        <v>-6475</v>
      </c>
      <c r="D43" s="10">
        <v>-1386</v>
      </c>
      <c r="E43" s="12" t="s">
        <v>52</v>
      </c>
      <c r="F43" s="12" t="s">
        <v>52</v>
      </c>
      <c r="G43" s="12" t="s">
        <v>52</v>
      </c>
      <c r="H43" s="8">
        <f t="shared" si="0"/>
        <v>-0.78594594594594591</v>
      </c>
    </row>
    <row r="44" spans="1:8">
      <c r="A44" s="5" t="s">
        <v>82</v>
      </c>
      <c r="B44" s="14" t="s">
        <v>52</v>
      </c>
      <c r="C44" s="10">
        <v>-2022</v>
      </c>
      <c r="D44" s="10">
        <v>-1490</v>
      </c>
      <c r="E44" s="12" t="s">
        <v>52</v>
      </c>
      <c r="F44" s="12" t="s">
        <v>52</v>
      </c>
      <c r="G44" s="12" t="s">
        <v>52</v>
      </c>
      <c r="H44" s="8">
        <f t="shared" si="0"/>
        <v>-0.26310583580613256</v>
      </c>
    </row>
    <row r="45" spans="1:8">
      <c r="A45" s="5" t="s">
        <v>86</v>
      </c>
      <c r="B45" s="10">
        <v>-32</v>
      </c>
      <c r="C45" s="10">
        <v>-3453</v>
      </c>
      <c r="D45" s="10">
        <v>-4283</v>
      </c>
      <c r="E45" s="12" t="s">
        <v>52</v>
      </c>
      <c r="F45" s="12" t="s">
        <v>52</v>
      </c>
      <c r="G45" s="12" t="s">
        <v>52</v>
      </c>
      <c r="H45" s="8">
        <f t="shared" si="0"/>
        <v>0.24037069215175211</v>
      </c>
    </row>
    <row r="46" spans="1:8">
      <c r="A46" s="5" t="s">
        <v>93</v>
      </c>
      <c r="B46" s="10">
        <v>-9847</v>
      </c>
      <c r="C46" s="10">
        <v>-7711</v>
      </c>
      <c r="D46" s="10">
        <v>-5736</v>
      </c>
      <c r="E46" s="12" t="s">
        <v>52</v>
      </c>
      <c r="F46" s="12" t="s">
        <v>52</v>
      </c>
      <c r="G46" s="12" t="s">
        <v>52</v>
      </c>
      <c r="H46" s="8">
        <f t="shared" si="0"/>
        <v>-0.25612760990792377</v>
      </c>
    </row>
    <row r="47" spans="1:8">
      <c r="A47" s="5" t="s">
        <v>96</v>
      </c>
      <c r="B47" s="10">
        <v>-68246</v>
      </c>
      <c r="C47" s="10">
        <v>-56038</v>
      </c>
      <c r="D47" s="10">
        <v>-6045</v>
      </c>
      <c r="E47" s="7">
        <v>-0.02</v>
      </c>
      <c r="F47" s="7">
        <v>-0.02</v>
      </c>
      <c r="G47" s="12" t="s">
        <v>52</v>
      </c>
      <c r="H47" s="8">
        <f t="shared" si="0"/>
        <v>-0.89212677111959737</v>
      </c>
    </row>
    <row r="48" spans="1:8">
      <c r="A48" s="5" t="s">
        <v>90</v>
      </c>
      <c r="B48" s="10">
        <v>-6171</v>
      </c>
      <c r="C48" s="14" t="s">
        <v>52</v>
      </c>
      <c r="D48" s="10">
        <v>-7487</v>
      </c>
      <c r="E48" s="12" t="s">
        <v>52</v>
      </c>
      <c r="F48" s="12" t="s">
        <v>52</v>
      </c>
      <c r="G48" s="12" t="s">
        <v>52</v>
      </c>
      <c r="H48" s="8" t="e">
        <f t="shared" si="0"/>
        <v>#DIV/0!</v>
      </c>
    </row>
    <row r="49" spans="1:8">
      <c r="A49" s="5" t="s">
        <v>105</v>
      </c>
      <c r="B49" s="10">
        <v>-26476</v>
      </c>
      <c r="C49" s="10">
        <v>-17148</v>
      </c>
      <c r="D49" s="10">
        <v>-7513</v>
      </c>
      <c r="E49" s="7">
        <v>-0.01</v>
      </c>
      <c r="F49" s="7">
        <v>-0.01</v>
      </c>
      <c r="G49" s="12" t="s">
        <v>52</v>
      </c>
      <c r="H49" s="8">
        <f t="shared" si="0"/>
        <v>-0.5618731047352461</v>
      </c>
    </row>
    <row r="50" spans="1:8">
      <c r="A50" s="5" t="s">
        <v>113</v>
      </c>
      <c r="B50" s="10">
        <v>-8128</v>
      </c>
      <c r="C50" s="10">
        <v>-7116</v>
      </c>
      <c r="D50" s="10">
        <v>-7881</v>
      </c>
      <c r="E50" s="12" t="s">
        <v>52</v>
      </c>
      <c r="F50" s="12" t="s">
        <v>52</v>
      </c>
      <c r="G50" s="12" t="s">
        <v>52</v>
      </c>
      <c r="H50" s="8">
        <f t="shared" si="0"/>
        <v>0.10750421585160203</v>
      </c>
    </row>
    <row r="51" spans="1:8">
      <c r="A51" s="5" t="s">
        <v>112</v>
      </c>
      <c r="B51" s="10">
        <v>-19928</v>
      </c>
      <c r="C51" s="14" t="s">
        <v>52</v>
      </c>
      <c r="D51" s="10">
        <v>-11088</v>
      </c>
      <c r="E51" s="12" t="s">
        <v>52</v>
      </c>
      <c r="F51" s="12" t="s">
        <v>52</v>
      </c>
      <c r="G51" s="12" t="s">
        <v>52</v>
      </c>
      <c r="H51" s="8" t="e">
        <f t="shared" si="0"/>
        <v>#DIV/0!</v>
      </c>
    </row>
    <row r="52" spans="1:8">
      <c r="A52" s="5" t="s">
        <v>108</v>
      </c>
      <c r="B52" s="10">
        <v>-109924</v>
      </c>
      <c r="C52" s="14" t="s">
        <v>52</v>
      </c>
      <c r="D52" s="10">
        <v>-11242</v>
      </c>
      <c r="E52" s="7">
        <v>-0.03</v>
      </c>
      <c r="F52" s="12" t="s">
        <v>52</v>
      </c>
      <c r="G52" s="12" t="s">
        <v>52</v>
      </c>
      <c r="H52" s="8" t="e">
        <f t="shared" si="0"/>
        <v>#DIV/0!</v>
      </c>
    </row>
    <row r="53" spans="1:8">
      <c r="A53" s="5" t="s">
        <v>81</v>
      </c>
      <c r="B53" s="10">
        <v>-33841</v>
      </c>
      <c r="C53" s="14" t="s">
        <v>52</v>
      </c>
      <c r="D53" s="10">
        <v>-18695</v>
      </c>
      <c r="E53" s="7">
        <v>-0.01</v>
      </c>
      <c r="F53" s="12" t="s">
        <v>52</v>
      </c>
      <c r="G53" s="7">
        <v>-0.01</v>
      </c>
      <c r="H53" s="8" t="e">
        <f t="shared" si="0"/>
        <v>#DIV/0!</v>
      </c>
    </row>
    <row r="54" spans="1:8">
      <c r="A54" s="5" t="s">
        <v>110</v>
      </c>
      <c r="B54" s="10">
        <v>-240889</v>
      </c>
      <c r="C54" s="10">
        <v>-67999</v>
      </c>
      <c r="D54" s="10">
        <v>-31200</v>
      </c>
      <c r="E54" s="7">
        <v>-0.05</v>
      </c>
      <c r="F54" s="7">
        <v>-0.02</v>
      </c>
      <c r="G54" s="7">
        <v>-0.01</v>
      </c>
      <c r="H54" s="8">
        <f t="shared" si="0"/>
        <v>-0.541169723084163</v>
      </c>
    </row>
    <row r="55" spans="1:8">
      <c r="A55" s="5" t="s">
        <v>129</v>
      </c>
      <c r="B55" s="10">
        <v>-309757</v>
      </c>
      <c r="C55" s="10">
        <v>-232166</v>
      </c>
      <c r="D55" s="10">
        <v>-43347</v>
      </c>
      <c r="E55" s="7">
        <v>-7.0000000000000007E-2</v>
      </c>
      <c r="F55" s="7">
        <v>-0.08</v>
      </c>
      <c r="G55" s="7">
        <v>-0.01</v>
      </c>
      <c r="H55" s="8">
        <f t="shared" si="0"/>
        <v>-0.81329307478269863</v>
      </c>
    </row>
    <row r="56" spans="1:8">
      <c r="A56" s="5" t="s">
        <v>99</v>
      </c>
      <c r="B56" s="10">
        <v>-15191</v>
      </c>
      <c r="C56" s="10">
        <v>-93150</v>
      </c>
      <c r="D56" s="10">
        <v>-64176</v>
      </c>
      <c r="E56" s="12" t="s">
        <v>52</v>
      </c>
      <c r="F56" s="7">
        <v>-0.03</v>
      </c>
      <c r="G56" s="7">
        <v>-0.02</v>
      </c>
      <c r="H56" s="8">
        <f t="shared" si="0"/>
        <v>-0.31104669887278585</v>
      </c>
    </row>
    <row r="57" spans="1:8">
      <c r="A57" s="5" t="s">
        <v>106</v>
      </c>
      <c r="B57" s="10">
        <v>-223430</v>
      </c>
      <c r="C57" s="10">
        <v>-108996</v>
      </c>
      <c r="D57" s="10">
        <v>-74094</v>
      </c>
      <c r="E57" s="7">
        <v>-0.05</v>
      </c>
      <c r="F57" s="7">
        <v>-0.04</v>
      </c>
      <c r="G57" s="7">
        <v>-0.02</v>
      </c>
      <c r="H57" s="8">
        <f t="shared" si="0"/>
        <v>-0.32021358581966308</v>
      </c>
    </row>
    <row r="58" spans="1:8">
      <c r="A58" s="5" t="s">
        <v>107</v>
      </c>
      <c r="B58" s="10">
        <v>-32202</v>
      </c>
      <c r="C58" s="10">
        <v>-43893</v>
      </c>
      <c r="D58" s="10">
        <v>-81196</v>
      </c>
      <c r="E58" s="7">
        <v>-0.01</v>
      </c>
      <c r="F58" s="7">
        <v>-0.01</v>
      </c>
      <c r="G58" s="7">
        <v>-0.02</v>
      </c>
      <c r="H58" s="8">
        <f t="shared" si="0"/>
        <v>0.84986216480987853</v>
      </c>
    </row>
    <row r="59" spans="1:8">
      <c r="A59" s="5" t="s">
        <v>78</v>
      </c>
      <c r="B59" s="10">
        <v>-441</v>
      </c>
      <c r="C59" s="14" t="s">
        <v>52</v>
      </c>
      <c r="D59" s="10">
        <v>-82725</v>
      </c>
      <c r="E59" s="12" t="s">
        <v>52</v>
      </c>
      <c r="F59" s="12" t="s">
        <v>52</v>
      </c>
      <c r="G59" s="7">
        <v>-0.02</v>
      </c>
      <c r="H59" s="8" t="e">
        <f t="shared" si="0"/>
        <v>#DIV/0!</v>
      </c>
    </row>
    <row r="60" spans="1:8">
      <c r="A60" s="5" t="s">
        <v>100</v>
      </c>
      <c r="B60" s="10">
        <v>-339911</v>
      </c>
      <c r="C60" s="10">
        <v>-221811</v>
      </c>
      <c r="D60" s="10">
        <v>-146398</v>
      </c>
      <c r="E60" s="7">
        <v>-0.08</v>
      </c>
      <c r="F60" s="7">
        <v>-7.0000000000000007E-2</v>
      </c>
      <c r="G60" s="7">
        <v>-0.04</v>
      </c>
      <c r="H60" s="8">
        <f t="shared" si="0"/>
        <v>-0.33998764714103447</v>
      </c>
    </row>
    <row r="61" spans="1:8">
      <c r="A61" s="5" t="s">
        <v>115</v>
      </c>
      <c r="B61" s="10">
        <v>-319491</v>
      </c>
      <c r="C61" s="10">
        <v>-176755</v>
      </c>
      <c r="D61" s="10">
        <v>-181745</v>
      </c>
      <c r="E61" s="7">
        <v>-7.0000000000000007E-2</v>
      </c>
      <c r="F61" s="7">
        <v>-0.06</v>
      </c>
      <c r="G61" s="7">
        <v>-0.05</v>
      </c>
      <c r="H61" s="8">
        <f t="shared" si="0"/>
        <v>2.8231167435150348E-2</v>
      </c>
    </row>
    <row r="62" spans="1:8">
      <c r="A62" s="5" t="s">
        <v>67</v>
      </c>
      <c r="B62" s="10">
        <v>-191442</v>
      </c>
      <c r="C62" s="10">
        <v>-142541</v>
      </c>
      <c r="D62" s="10">
        <v>-183444</v>
      </c>
      <c r="E62" s="7">
        <v>-0.04</v>
      </c>
      <c r="F62" s="7">
        <v>-0.05</v>
      </c>
      <c r="G62" s="7">
        <v>-0.05</v>
      </c>
      <c r="H62" s="8">
        <f t="shared" si="0"/>
        <v>0.28695603370258382</v>
      </c>
    </row>
    <row r="63" spans="1:8">
      <c r="A63" s="5" t="s">
        <v>116</v>
      </c>
      <c r="B63" s="10">
        <v>-229018</v>
      </c>
      <c r="C63" s="10">
        <v>-258874</v>
      </c>
      <c r="D63" s="10">
        <v>-243714</v>
      </c>
      <c r="E63" s="7">
        <v>-0.05</v>
      </c>
      <c r="F63" s="7">
        <v>-0.09</v>
      </c>
      <c r="G63" s="7">
        <v>-7.0000000000000007E-2</v>
      </c>
      <c r="H63" s="8">
        <f t="shared" si="0"/>
        <v>-5.8561307817702822E-2</v>
      </c>
    </row>
    <row r="64" spans="1:8" ht="31.5">
      <c r="A64" s="5" t="s">
        <v>17</v>
      </c>
      <c r="B64" s="10">
        <v>-276678</v>
      </c>
      <c r="C64" s="10">
        <v>-208538</v>
      </c>
      <c r="D64" s="10">
        <v>-250577</v>
      </c>
      <c r="E64" s="7">
        <v>-0.06</v>
      </c>
      <c r="F64" s="7">
        <v>-7.0000000000000007E-2</v>
      </c>
      <c r="G64" s="7">
        <v>-7.0000000000000007E-2</v>
      </c>
      <c r="H64" s="8">
        <f t="shared" si="0"/>
        <v>0.20158915881038467</v>
      </c>
    </row>
    <row r="65" spans="1:8" ht="31.5">
      <c r="A65" s="5" t="s">
        <v>111</v>
      </c>
      <c r="B65" s="10">
        <v>-49734</v>
      </c>
      <c r="C65" s="10">
        <v>-159364</v>
      </c>
      <c r="D65" s="10">
        <v>-318058</v>
      </c>
      <c r="E65" s="7">
        <v>-0.01</v>
      </c>
      <c r="F65" s="7">
        <v>-0.05</v>
      </c>
      <c r="G65" s="7">
        <v>-0.09</v>
      </c>
      <c r="H65" s="8">
        <f t="shared" si="0"/>
        <v>0.99579578825832682</v>
      </c>
    </row>
    <row r="66" spans="1:8">
      <c r="A66" s="5" t="s">
        <v>104</v>
      </c>
      <c r="B66" s="10">
        <v>-726188</v>
      </c>
      <c r="C66" s="10">
        <v>-635519</v>
      </c>
      <c r="D66" s="10">
        <v>-331420</v>
      </c>
      <c r="E66" s="7">
        <v>-0.16</v>
      </c>
      <c r="F66" s="7">
        <v>-0.21</v>
      </c>
      <c r="G66" s="7">
        <v>-0.09</v>
      </c>
      <c r="H66" s="8">
        <f t="shared" si="0"/>
        <v>-0.47850496995369141</v>
      </c>
    </row>
    <row r="67" spans="1:8">
      <c r="A67" s="5" t="s">
        <v>49</v>
      </c>
      <c r="B67" s="10">
        <v>-183635</v>
      </c>
      <c r="C67" s="10">
        <v>-5843</v>
      </c>
      <c r="D67" s="10">
        <v>-332199</v>
      </c>
      <c r="E67" s="7">
        <v>-0.04</v>
      </c>
      <c r="F67" s="12" t="s">
        <v>52</v>
      </c>
      <c r="G67" s="7">
        <v>-0.09</v>
      </c>
      <c r="H67" s="8">
        <f t="shared" si="0"/>
        <v>55.854184494266647</v>
      </c>
    </row>
    <row r="68" spans="1:8">
      <c r="A68" s="5" t="s">
        <v>88</v>
      </c>
      <c r="B68" s="10">
        <v>-5329</v>
      </c>
      <c r="C68" s="10">
        <v>-148537</v>
      </c>
      <c r="D68" s="10">
        <v>-354439</v>
      </c>
      <c r="E68" s="12" t="s">
        <v>52</v>
      </c>
      <c r="F68" s="7">
        <v>-0.05</v>
      </c>
      <c r="G68" s="7">
        <v>-0.1</v>
      </c>
      <c r="H68" s="8">
        <f t="shared" si="0"/>
        <v>1.3862000713626907</v>
      </c>
    </row>
    <row r="69" spans="1:8">
      <c r="A69" s="5" t="s">
        <v>55</v>
      </c>
      <c r="B69" s="10">
        <v>-346001</v>
      </c>
      <c r="C69" s="10">
        <v>-467884</v>
      </c>
      <c r="D69" s="10">
        <v>-466839</v>
      </c>
      <c r="E69" s="7">
        <v>-0.08</v>
      </c>
      <c r="F69" s="7">
        <v>-0.15</v>
      </c>
      <c r="G69" s="7">
        <v>-0.13</v>
      </c>
      <c r="H69" s="8">
        <f t="shared" si="0"/>
        <v>-2.2334595754503251E-3</v>
      </c>
    </row>
    <row r="70" spans="1:8">
      <c r="A70" s="5" t="s">
        <v>97</v>
      </c>
      <c r="B70" s="10">
        <v>-994881</v>
      </c>
      <c r="C70" s="10">
        <v>-958253</v>
      </c>
      <c r="D70" s="10">
        <v>-551401</v>
      </c>
      <c r="E70" s="7">
        <v>-0.23</v>
      </c>
      <c r="F70" s="7">
        <v>-0.32</v>
      </c>
      <c r="G70" s="7">
        <v>-0.15</v>
      </c>
      <c r="H70" s="8">
        <f t="shared" si="0"/>
        <v>-0.42457680800373176</v>
      </c>
    </row>
    <row r="71" spans="1:8">
      <c r="A71" s="5" t="s">
        <v>70</v>
      </c>
      <c r="B71" s="10">
        <v>-463215</v>
      </c>
      <c r="C71" s="10">
        <v>-676484</v>
      </c>
      <c r="D71" s="10">
        <v>-612747</v>
      </c>
      <c r="E71" s="7">
        <v>-0.11</v>
      </c>
      <c r="F71" s="7">
        <v>-0.22</v>
      </c>
      <c r="G71" s="7">
        <v>-0.17</v>
      </c>
      <c r="H71" s="8">
        <f t="shared" ref="H71:H124" si="1">(D71-C71)/C71</f>
        <v>-9.4218045068323861E-2</v>
      </c>
    </row>
    <row r="72" spans="1:8">
      <c r="A72" s="5" t="s">
        <v>109</v>
      </c>
      <c r="B72" s="10">
        <v>-586693</v>
      </c>
      <c r="C72" s="10">
        <v>-615174</v>
      </c>
      <c r="D72" s="10">
        <v>-651602</v>
      </c>
      <c r="E72" s="7">
        <v>-0.13</v>
      </c>
      <c r="F72" s="7">
        <v>-0.2</v>
      </c>
      <c r="G72" s="7">
        <v>-0.18</v>
      </c>
      <c r="H72" s="8">
        <f t="shared" si="1"/>
        <v>5.9215766596117519E-2</v>
      </c>
    </row>
    <row r="73" spans="1:8" ht="31.5">
      <c r="A73" s="5" t="s">
        <v>121</v>
      </c>
      <c r="B73" s="10">
        <v>-965303</v>
      </c>
      <c r="C73" s="10">
        <v>-873384</v>
      </c>
      <c r="D73" s="10">
        <v>-658196</v>
      </c>
      <c r="E73" s="7">
        <v>-0.22</v>
      </c>
      <c r="F73" s="7">
        <v>-0.28999999999999998</v>
      </c>
      <c r="G73" s="7">
        <v>-0.18</v>
      </c>
      <c r="H73" s="8">
        <f t="shared" si="1"/>
        <v>-0.2463841792384564</v>
      </c>
    </row>
    <row r="74" spans="1:8" ht="31.5">
      <c r="A74" s="5" t="s">
        <v>114</v>
      </c>
      <c r="B74" s="10">
        <v>-362262</v>
      </c>
      <c r="C74" s="10">
        <v>-436184</v>
      </c>
      <c r="D74" s="10">
        <v>-776825</v>
      </c>
      <c r="E74" s="7">
        <v>-0.08</v>
      </c>
      <c r="F74" s="7">
        <v>-0.14000000000000001</v>
      </c>
      <c r="G74" s="7">
        <v>-0.22</v>
      </c>
      <c r="H74" s="8">
        <f t="shared" si="1"/>
        <v>0.78095711901399412</v>
      </c>
    </row>
    <row r="75" spans="1:8">
      <c r="A75" s="5" t="s">
        <v>19</v>
      </c>
      <c r="B75" s="10">
        <v>-820327</v>
      </c>
      <c r="C75" s="10">
        <v>-863690</v>
      </c>
      <c r="D75" s="10">
        <v>-832875</v>
      </c>
      <c r="E75" s="7">
        <v>-0.19</v>
      </c>
      <c r="F75" s="7">
        <v>-0.28999999999999998</v>
      </c>
      <c r="G75" s="7">
        <v>-0.23</v>
      </c>
      <c r="H75" s="8">
        <f t="shared" si="1"/>
        <v>-3.5678310504926536E-2</v>
      </c>
    </row>
    <row r="76" spans="1:8">
      <c r="A76" s="5" t="s">
        <v>50</v>
      </c>
      <c r="B76" s="10">
        <v>-650017</v>
      </c>
      <c r="C76" s="10">
        <v>-630449</v>
      </c>
      <c r="D76" s="10">
        <v>-1034974</v>
      </c>
      <c r="E76" s="7">
        <v>-0.15</v>
      </c>
      <c r="F76" s="7">
        <v>-0.21</v>
      </c>
      <c r="G76" s="7">
        <v>-0.28999999999999998</v>
      </c>
      <c r="H76" s="8">
        <f t="shared" si="1"/>
        <v>0.64164587460682787</v>
      </c>
    </row>
    <row r="77" spans="1:8" ht="31.5">
      <c r="A77" s="5" t="s">
        <v>138</v>
      </c>
      <c r="B77" s="10">
        <v>-326494</v>
      </c>
      <c r="C77" s="10">
        <v>-933528</v>
      </c>
      <c r="D77" s="10">
        <v>-1042577</v>
      </c>
      <c r="E77" s="7">
        <v>-7.0000000000000007E-2</v>
      </c>
      <c r="F77" s="7">
        <v>-0.31</v>
      </c>
      <c r="G77" s="7">
        <v>-0.28999999999999998</v>
      </c>
      <c r="H77" s="8">
        <f t="shared" si="1"/>
        <v>0.11681385025408986</v>
      </c>
    </row>
    <row r="78" spans="1:8">
      <c r="A78" s="5" t="s">
        <v>68</v>
      </c>
      <c r="B78" s="10">
        <v>-376053</v>
      </c>
      <c r="C78" s="10">
        <v>-1076586</v>
      </c>
      <c r="D78" s="10">
        <v>-1151737</v>
      </c>
      <c r="E78" s="7">
        <v>-0.09</v>
      </c>
      <c r="F78" s="7">
        <v>-0.36</v>
      </c>
      <c r="G78" s="7">
        <v>-0.32</v>
      </c>
      <c r="H78" s="8">
        <f t="shared" si="1"/>
        <v>6.9804920368646814E-2</v>
      </c>
    </row>
    <row r="79" spans="1:8">
      <c r="A79" s="5" t="s">
        <v>22</v>
      </c>
      <c r="B79" s="10">
        <v>-1386333</v>
      </c>
      <c r="C79" s="10">
        <v>-1808465</v>
      </c>
      <c r="D79" s="10">
        <v>-1618357</v>
      </c>
      <c r="E79" s="7">
        <v>-0.31</v>
      </c>
      <c r="F79" s="7">
        <v>-0.6</v>
      </c>
      <c r="G79" s="7">
        <v>-0.45</v>
      </c>
      <c r="H79" s="8">
        <f t="shared" si="1"/>
        <v>-0.10512119394071769</v>
      </c>
    </row>
    <row r="80" spans="1:8">
      <c r="A80" s="5" t="s">
        <v>103</v>
      </c>
      <c r="B80" s="10">
        <v>-218174</v>
      </c>
      <c r="C80" s="10">
        <v>-220479</v>
      </c>
      <c r="D80" s="10">
        <v>-1670885</v>
      </c>
      <c r="E80" s="7">
        <v>-0.05</v>
      </c>
      <c r="F80" s="7">
        <v>-7.0000000000000007E-2</v>
      </c>
      <c r="G80" s="7">
        <v>-0.47</v>
      </c>
      <c r="H80" s="8">
        <f t="shared" si="1"/>
        <v>6.5784315059484122</v>
      </c>
    </row>
    <row r="81" spans="1:8" ht="31.5">
      <c r="A81" s="5" t="s">
        <v>89</v>
      </c>
      <c r="B81" s="10">
        <v>-735045</v>
      </c>
      <c r="C81" s="10">
        <v>-1601930</v>
      </c>
      <c r="D81" s="10">
        <v>-1960503</v>
      </c>
      <c r="E81" s="7">
        <v>-0.17</v>
      </c>
      <c r="F81" s="7">
        <v>-0.53</v>
      </c>
      <c r="G81" s="7">
        <v>-0.55000000000000004</v>
      </c>
      <c r="H81" s="8">
        <f t="shared" si="1"/>
        <v>0.22383812026742742</v>
      </c>
    </row>
    <row r="82" spans="1:8">
      <c r="A82" s="5" t="s">
        <v>20</v>
      </c>
      <c r="B82" s="10">
        <v>-1885722</v>
      </c>
      <c r="C82" s="10">
        <v>-2565779</v>
      </c>
      <c r="D82" s="10">
        <v>-2179073</v>
      </c>
      <c r="E82" s="7">
        <v>-0.43</v>
      </c>
      <c r="F82" s="7">
        <v>-0.85</v>
      </c>
      <c r="G82" s="7">
        <v>-0.61</v>
      </c>
      <c r="H82" s="8">
        <f t="shared" si="1"/>
        <v>-0.15071679984909067</v>
      </c>
    </row>
    <row r="83" spans="1:8" ht="31.5">
      <c r="A83" s="5" t="s">
        <v>120</v>
      </c>
      <c r="B83" s="10">
        <v>-5085503</v>
      </c>
      <c r="C83" s="10">
        <v>-267242</v>
      </c>
      <c r="D83" s="10">
        <v>-2371327</v>
      </c>
      <c r="E83" s="7">
        <v>-1.1499999999999999</v>
      </c>
      <c r="F83" s="7">
        <v>-0.09</v>
      </c>
      <c r="G83" s="7">
        <v>-0.66</v>
      </c>
      <c r="H83" s="8">
        <f t="shared" si="1"/>
        <v>7.8733320361320454</v>
      </c>
    </row>
    <row r="84" spans="1:8">
      <c r="A84" s="5" t="s">
        <v>117</v>
      </c>
      <c r="B84" s="10">
        <v>-1240049</v>
      </c>
      <c r="C84" s="10">
        <v>-1607387</v>
      </c>
      <c r="D84" s="10">
        <v>-2524018</v>
      </c>
      <c r="E84" s="7">
        <v>-0.28000000000000003</v>
      </c>
      <c r="F84" s="7">
        <v>-0.53</v>
      </c>
      <c r="G84" s="7">
        <v>-0.7</v>
      </c>
      <c r="H84" s="8">
        <f t="shared" si="1"/>
        <v>0.57026154871228896</v>
      </c>
    </row>
    <row r="85" spans="1:8">
      <c r="A85" s="5" t="s">
        <v>56</v>
      </c>
      <c r="B85" s="10">
        <v>-1909991</v>
      </c>
      <c r="C85" s="10">
        <v>-3520427</v>
      </c>
      <c r="D85" s="10">
        <v>-3025694</v>
      </c>
      <c r="E85" s="7">
        <v>-0.43</v>
      </c>
      <c r="F85" s="7">
        <v>-1.1599999999999999</v>
      </c>
      <c r="G85" s="7">
        <v>-0.84</v>
      </c>
      <c r="H85" s="8">
        <f t="shared" si="1"/>
        <v>-0.14053210022534199</v>
      </c>
    </row>
    <row r="86" spans="1:8" ht="31.5">
      <c r="A86" s="5" t="s">
        <v>29</v>
      </c>
      <c r="B86" s="10">
        <v>-4363510</v>
      </c>
      <c r="C86" s="10">
        <v>-5533408</v>
      </c>
      <c r="D86" s="10">
        <v>-3302313</v>
      </c>
      <c r="E86" s="7">
        <v>-0.99</v>
      </c>
      <c r="F86" s="7">
        <v>-1.83</v>
      </c>
      <c r="G86" s="7">
        <v>-0.92</v>
      </c>
      <c r="H86" s="8">
        <f t="shared" si="1"/>
        <v>-0.40320449892724342</v>
      </c>
    </row>
    <row r="87" spans="1:8" ht="31.5">
      <c r="A87" s="5" t="s">
        <v>128</v>
      </c>
      <c r="B87" s="10">
        <v>-4965070</v>
      </c>
      <c r="C87" s="10">
        <v>-3737666</v>
      </c>
      <c r="D87" s="10">
        <v>-3509236</v>
      </c>
      <c r="E87" s="7">
        <v>-1.1200000000000001</v>
      </c>
      <c r="F87" s="7">
        <v>-1.23</v>
      </c>
      <c r="G87" s="7">
        <v>-0.98</v>
      </c>
      <c r="H87" s="8">
        <f t="shared" si="1"/>
        <v>-6.1115680213266785E-2</v>
      </c>
    </row>
    <row r="88" spans="1:8">
      <c r="A88" s="5" t="s">
        <v>24</v>
      </c>
      <c r="B88" s="9">
        <v>1675587</v>
      </c>
      <c r="C88" s="10">
        <v>-2588871</v>
      </c>
      <c r="D88" s="10">
        <v>-3515931</v>
      </c>
      <c r="E88" s="6">
        <v>0.38</v>
      </c>
      <c r="F88" s="7">
        <v>-0.85</v>
      </c>
      <c r="G88" s="7">
        <v>-0.98</v>
      </c>
      <c r="H88" s="8">
        <f t="shared" si="1"/>
        <v>0.35809431987920604</v>
      </c>
    </row>
    <row r="89" spans="1:8">
      <c r="A89" s="5" t="s">
        <v>127</v>
      </c>
      <c r="B89" s="10">
        <v>-3049133</v>
      </c>
      <c r="C89" s="10">
        <v>-4209000</v>
      </c>
      <c r="D89" s="10">
        <v>-4263700</v>
      </c>
      <c r="E89" s="7">
        <v>-0.69</v>
      </c>
      <c r="F89" s="7">
        <v>-1.39</v>
      </c>
      <c r="G89" s="7">
        <v>-1.19</v>
      </c>
      <c r="H89" s="8">
        <f t="shared" si="1"/>
        <v>1.2995961035875504E-2</v>
      </c>
    </row>
    <row r="90" spans="1:8">
      <c r="A90" s="5" t="s">
        <v>25</v>
      </c>
      <c r="B90" s="10">
        <v>-4224708</v>
      </c>
      <c r="C90" s="10">
        <v>-3967472</v>
      </c>
      <c r="D90" s="10">
        <v>-4325533</v>
      </c>
      <c r="E90" s="7">
        <v>-0.95</v>
      </c>
      <c r="F90" s="7">
        <v>-1.31</v>
      </c>
      <c r="G90" s="7">
        <v>-1.21</v>
      </c>
      <c r="H90" s="8">
        <f t="shared" si="1"/>
        <v>9.0249156137711867E-2</v>
      </c>
    </row>
    <row r="91" spans="1:8">
      <c r="A91" s="5" t="s">
        <v>57</v>
      </c>
      <c r="B91" s="10">
        <v>-2719106</v>
      </c>
      <c r="C91" s="10">
        <v>-4180336</v>
      </c>
      <c r="D91" s="10">
        <v>-4538359</v>
      </c>
      <c r="E91" s="7">
        <v>-0.61</v>
      </c>
      <c r="F91" s="7">
        <v>-1.38</v>
      </c>
      <c r="G91" s="7">
        <v>-1.26</v>
      </c>
      <c r="H91" s="8">
        <f t="shared" si="1"/>
        <v>8.5644551060010482E-2</v>
      </c>
    </row>
    <row r="92" spans="1:8" ht="31.5">
      <c r="A92" s="5" t="s">
        <v>132</v>
      </c>
      <c r="B92" s="10">
        <v>-4020559</v>
      </c>
      <c r="C92" s="10">
        <v>-4394712</v>
      </c>
      <c r="D92" s="10">
        <v>-4642864</v>
      </c>
      <c r="E92" s="7">
        <v>-0.91</v>
      </c>
      <c r="F92" s="7">
        <v>-1.45</v>
      </c>
      <c r="G92" s="7">
        <v>-1.29</v>
      </c>
      <c r="H92" s="8">
        <f t="shared" si="1"/>
        <v>5.6466043736199324E-2</v>
      </c>
    </row>
    <row r="93" spans="1:8">
      <c r="A93" s="5" t="s">
        <v>65</v>
      </c>
      <c r="B93" s="10">
        <v>-288363</v>
      </c>
      <c r="C93" s="10">
        <v>-2851186</v>
      </c>
      <c r="D93" s="10">
        <v>-6413957</v>
      </c>
      <c r="E93" s="7">
        <v>-7.0000000000000007E-2</v>
      </c>
      <c r="F93" s="7">
        <v>-0.94</v>
      </c>
      <c r="G93" s="7">
        <v>-1.79</v>
      </c>
      <c r="H93" s="8">
        <f t="shared" si="1"/>
        <v>1.2495750891032713</v>
      </c>
    </row>
    <row r="94" spans="1:8" ht="31.5">
      <c r="A94" s="5" t="s">
        <v>30</v>
      </c>
      <c r="B94" s="10">
        <v>-5508456</v>
      </c>
      <c r="C94" s="10">
        <v>-7049732</v>
      </c>
      <c r="D94" s="10">
        <v>-7642684</v>
      </c>
      <c r="E94" s="7">
        <v>-1.24</v>
      </c>
      <c r="F94" s="7">
        <v>-2.33</v>
      </c>
      <c r="G94" s="7">
        <v>-2.13</v>
      </c>
      <c r="H94" s="8">
        <f t="shared" si="1"/>
        <v>8.4109864034547691E-2</v>
      </c>
    </row>
    <row r="95" spans="1:8">
      <c r="A95" s="5" t="s">
        <v>134</v>
      </c>
      <c r="B95" s="10">
        <v>-3977918</v>
      </c>
      <c r="C95" s="10">
        <v>-7610227</v>
      </c>
      <c r="D95" s="10">
        <v>-8944860</v>
      </c>
      <c r="E95" s="7">
        <v>-0.9</v>
      </c>
      <c r="F95" s="7">
        <v>-2.5099999999999998</v>
      </c>
      <c r="G95" s="7">
        <v>-2.4900000000000002</v>
      </c>
      <c r="H95" s="8">
        <f t="shared" si="1"/>
        <v>0.17537361237713409</v>
      </c>
    </row>
    <row r="96" spans="1:8">
      <c r="A96" s="5" t="s">
        <v>59</v>
      </c>
      <c r="B96" s="10">
        <v>-8813238</v>
      </c>
      <c r="C96" s="10">
        <v>-8655172</v>
      </c>
      <c r="D96" s="10">
        <v>-9284435</v>
      </c>
      <c r="E96" s="7">
        <v>-1.99</v>
      </c>
      <c r="F96" s="7">
        <v>-2.86</v>
      </c>
      <c r="G96" s="7">
        <v>-2.59</v>
      </c>
      <c r="H96" s="8">
        <f t="shared" si="1"/>
        <v>7.2703696702965573E-2</v>
      </c>
    </row>
    <row r="97" spans="1:8">
      <c r="A97" s="5" t="s">
        <v>130</v>
      </c>
      <c r="B97" s="10">
        <v>-7588668</v>
      </c>
      <c r="C97" s="10">
        <v>-8804968</v>
      </c>
      <c r="D97" s="10">
        <v>-9630532</v>
      </c>
      <c r="E97" s="7">
        <v>-1.71</v>
      </c>
      <c r="F97" s="7">
        <v>-2.91</v>
      </c>
      <c r="G97" s="7">
        <v>-2.68</v>
      </c>
      <c r="H97" s="8">
        <f t="shared" si="1"/>
        <v>9.3761158473261913E-2</v>
      </c>
    </row>
    <row r="98" spans="1:8" ht="31.5">
      <c r="A98" s="5" t="s">
        <v>136</v>
      </c>
      <c r="B98" s="10">
        <v>-12401988</v>
      </c>
      <c r="C98" s="10">
        <v>-11195161</v>
      </c>
      <c r="D98" s="10">
        <v>-10001783</v>
      </c>
      <c r="E98" s="7">
        <v>-2.8</v>
      </c>
      <c r="F98" s="7">
        <v>-3.7</v>
      </c>
      <c r="G98" s="7">
        <v>-2.79</v>
      </c>
      <c r="H98" s="8">
        <f t="shared" si="1"/>
        <v>-0.10659766304388119</v>
      </c>
    </row>
    <row r="99" spans="1:8">
      <c r="A99" s="5" t="s">
        <v>28</v>
      </c>
      <c r="B99" s="10">
        <v>-9684141</v>
      </c>
      <c r="C99" s="10">
        <v>-8829695</v>
      </c>
      <c r="D99" s="10">
        <v>-10111868</v>
      </c>
      <c r="E99" s="7">
        <v>-2.19</v>
      </c>
      <c r="F99" s="7">
        <v>-2.91</v>
      </c>
      <c r="G99" s="7">
        <v>-2.82</v>
      </c>
      <c r="H99" s="8">
        <f t="shared" si="1"/>
        <v>0.14521147106440258</v>
      </c>
    </row>
    <row r="100" spans="1:8">
      <c r="A100" s="5" t="s">
        <v>135</v>
      </c>
      <c r="B100" s="10">
        <v>-12341707</v>
      </c>
      <c r="C100" s="10">
        <v>-10987721</v>
      </c>
      <c r="D100" s="10">
        <v>-10515798</v>
      </c>
      <c r="E100" s="7">
        <v>-2.79</v>
      </c>
      <c r="F100" s="7">
        <v>-3.63</v>
      </c>
      <c r="G100" s="7">
        <v>-2.93</v>
      </c>
      <c r="H100" s="8">
        <f t="shared" si="1"/>
        <v>-4.2950034861642374E-2</v>
      </c>
    </row>
    <row r="101" spans="1:8">
      <c r="A101" s="5" t="s">
        <v>14</v>
      </c>
      <c r="B101" s="10">
        <v>-13050999</v>
      </c>
      <c r="C101" s="10">
        <v>-3067004</v>
      </c>
      <c r="D101" s="10">
        <v>-10764902</v>
      </c>
      <c r="E101" s="7">
        <v>-2.95</v>
      </c>
      <c r="F101" s="7">
        <v>-1.01</v>
      </c>
      <c r="G101" s="7">
        <v>-3</v>
      </c>
      <c r="H101" s="8">
        <f t="shared" si="1"/>
        <v>2.509908040550322</v>
      </c>
    </row>
    <row r="102" spans="1:8" ht="31.5">
      <c r="A102" s="5" t="s">
        <v>16</v>
      </c>
      <c r="B102" s="10">
        <v>-12705315</v>
      </c>
      <c r="C102" s="10">
        <v>-13477888</v>
      </c>
      <c r="D102" s="10">
        <v>-11253740</v>
      </c>
      <c r="E102" s="7">
        <v>-2.87</v>
      </c>
      <c r="F102" s="7">
        <v>-4.45</v>
      </c>
      <c r="G102" s="7">
        <v>-3.14</v>
      </c>
      <c r="H102" s="8">
        <f t="shared" si="1"/>
        <v>-0.16502199751177632</v>
      </c>
    </row>
    <row r="103" spans="1:8" ht="47.25">
      <c r="A103" s="5" t="s">
        <v>32</v>
      </c>
      <c r="B103" s="10">
        <v>-10597026</v>
      </c>
      <c r="C103" s="10">
        <v>-11438785</v>
      </c>
      <c r="D103" s="10">
        <v>-11647932</v>
      </c>
      <c r="E103" s="7">
        <v>-2.39</v>
      </c>
      <c r="F103" s="7">
        <v>-3.78</v>
      </c>
      <c r="G103" s="7">
        <v>-3.25</v>
      </c>
      <c r="H103" s="8">
        <f t="shared" si="1"/>
        <v>1.8284022297822715E-2</v>
      </c>
    </row>
    <row r="104" spans="1:8" ht="31.5">
      <c r="A104" s="5" t="s">
        <v>126</v>
      </c>
      <c r="B104" s="10">
        <v>-8265929</v>
      </c>
      <c r="C104" s="10">
        <v>-10240159</v>
      </c>
      <c r="D104" s="10">
        <v>-11685781</v>
      </c>
      <c r="E104" s="7">
        <v>-1.87</v>
      </c>
      <c r="F104" s="7">
        <v>-3.38</v>
      </c>
      <c r="G104" s="7">
        <v>-3.26</v>
      </c>
      <c r="H104" s="8">
        <f t="shared" si="1"/>
        <v>0.14117183141394582</v>
      </c>
    </row>
    <row r="105" spans="1:8">
      <c r="A105" s="5" t="s">
        <v>137</v>
      </c>
      <c r="B105" s="10">
        <v>-14636030</v>
      </c>
      <c r="C105" s="10">
        <v>-14277711</v>
      </c>
      <c r="D105" s="10">
        <v>-13208954</v>
      </c>
      <c r="E105" s="7">
        <v>-3.31</v>
      </c>
      <c r="F105" s="7">
        <v>-4.71</v>
      </c>
      <c r="G105" s="7">
        <v>-3.68</v>
      </c>
      <c r="H105" s="8">
        <f t="shared" si="1"/>
        <v>-7.4854925975179079E-2</v>
      </c>
    </row>
    <row r="106" spans="1:8">
      <c r="A106" s="5" t="s">
        <v>140</v>
      </c>
      <c r="B106" s="10">
        <v>-14234018</v>
      </c>
      <c r="C106" s="10">
        <v>-14450428</v>
      </c>
      <c r="D106" s="10">
        <v>-14770740</v>
      </c>
      <c r="E106" s="7">
        <v>-3.21</v>
      </c>
      <c r="F106" s="7">
        <v>-4.7699999999999996</v>
      </c>
      <c r="G106" s="7">
        <v>-4.12</v>
      </c>
      <c r="H106" s="8">
        <f t="shared" si="1"/>
        <v>2.2166263864295231E-2</v>
      </c>
    </row>
    <row r="107" spans="1:8">
      <c r="A107" s="5" t="s">
        <v>53</v>
      </c>
      <c r="B107" s="10">
        <v>-15007821</v>
      </c>
      <c r="C107" s="10">
        <v>-17026086</v>
      </c>
      <c r="D107" s="10">
        <v>-14911910</v>
      </c>
      <c r="E107" s="7">
        <v>-3.39</v>
      </c>
      <c r="F107" s="7">
        <v>-5.62</v>
      </c>
      <c r="G107" s="7">
        <v>-4.16</v>
      </c>
      <c r="H107" s="8">
        <f t="shared" si="1"/>
        <v>-0.12417275467773392</v>
      </c>
    </row>
    <row r="108" spans="1:8" ht="31.5">
      <c r="A108" s="5" t="s">
        <v>31</v>
      </c>
      <c r="B108" s="10">
        <v>-19722057</v>
      </c>
      <c r="C108" s="10">
        <v>-16601830</v>
      </c>
      <c r="D108" s="10">
        <v>-19795614</v>
      </c>
      <c r="E108" s="7">
        <v>-4.45</v>
      </c>
      <c r="F108" s="7">
        <v>-5.48</v>
      </c>
      <c r="G108" s="7">
        <v>-5.52</v>
      </c>
      <c r="H108" s="8">
        <f t="shared" si="1"/>
        <v>0.19237541885442749</v>
      </c>
    </row>
    <row r="109" spans="1:8">
      <c r="A109" s="5" t="s">
        <v>48</v>
      </c>
      <c r="B109" s="10">
        <v>-14075872</v>
      </c>
      <c r="C109" s="10">
        <v>-18238967</v>
      </c>
      <c r="D109" s="10">
        <v>-20562794</v>
      </c>
      <c r="E109" s="7">
        <v>-3.18</v>
      </c>
      <c r="F109" s="7">
        <v>-6.02</v>
      </c>
      <c r="G109" s="7">
        <v>-5.73</v>
      </c>
      <c r="H109" s="8">
        <f t="shared" si="1"/>
        <v>0.12741001176217928</v>
      </c>
    </row>
    <row r="110" spans="1:8" ht="31.5">
      <c r="A110" s="5" t="s">
        <v>34</v>
      </c>
      <c r="B110" s="10">
        <v>-38823959</v>
      </c>
      <c r="C110" s="10">
        <v>-34505406</v>
      </c>
      <c r="D110" s="10">
        <v>-23494704</v>
      </c>
      <c r="E110" s="7">
        <v>-8.77</v>
      </c>
      <c r="F110" s="7">
        <v>-11.39</v>
      </c>
      <c r="G110" s="7">
        <v>-6.55</v>
      </c>
      <c r="H110" s="8">
        <f t="shared" si="1"/>
        <v>-0.31910078090372274</v>
      </c>
    </row>
    <row r="111" spans="1:8">
      <c r="A111" s="5" t="s">
        <v>33</v>
      </c>
      <c r="B111" s="10">
        <v>-18949905</v>
      </c>
      <c r="C111" s="10">
        <v>-23176378</v>
      </c>
      <c r="D111" s="10">
        <v>-23704370</v>
      </c>
      <c r="E111" s="7">
        <v>-4.28</v>
      </c>
      <c r="F111" s="7">
        <v>-7.65</v>
      </c>
      <c r="G111" s="7">
        <v>-6.6</v>
      </c>
      <c r="H111" s="8">
        <f t="shared" si="1"/>
        <v>2.2781471720904795E-2</v>
      </c>
    </row>
    <row r="112" spans="1:8" ht="31.5">
      <c r="A112" s="5" t="s">
        <v>35</v>
      </c>
      <c r="B112" s="10">
        <v>-36947607</v>
      </c>
      <c r="C112" s="10">
        <v>-37497910</v>
      </c>
      <c r="D112" s="10">
        <v>-31778681</v>
      </c>
      <c r="E112" s="7">
        <v>-8.34</v>
      </c>
      <c r="F112" s="7">
        <v>-12.38</v>
      </c>
      <c r="G112" s="7">
        <v>-8.85</v>
      </c>
      <c r="H112" s="8">
        <f t="shared" si="1"/>
        <v>-0.15252127385232936</v>
      </c>
    </row>
    <row r="113" spans="1:8">
      <c r="A113" s="5" t="s">
        <v>47</v>
      </c>
      <c r="B113" s="10">
        <v>-26536186</v>
      </c>
      <c r="C113" s="10">
        <v>-33162210</v>
      </c>
      <c r="D113" s="10">
        <v>-32961832</v>
      </c>
      <c r="E113" s="7">
        <v>-5.99</v>
      </c>
      <c r="F113" s="7">
        <v>-10.94</v>
      </c>
      <c r="G113" s="7">
        <v>-9.18</v>
      </c>
      <c r="H113" s="8">
        <f t="shared" si="1"/>
        <v>-6.0423596617957612E-3</v>
      </c>
    </row>
    <row r="114" spans="1:8">
      <c r="A114" s="5" t="s">
        <v>125</v>
      </c>
      <c r="B114" s="10">
        <v>-14626737</v>
      </c>
      <c r="C114" s="10">
        <v>-23768613</v>
      </c>
      <c r="D114" s="10">
        <v>-40019086</v>
      </c>
      <c r="E114" s="7">
        <v>-3.3</v>
      </c>
      <c r="F114" s="7">
        <v>-7.84</v>
      </c>
      <c r="G114" s="7">
        <v>-11.15</v>
      </c>
      <c r="H114" s="8">
        <f t="shared" si="1"/>
        <v>0.68369462702766881</v>
      </c>
    </row>
    <row r="115" spans="1:8">
      <c r="A115" s="5" t="s">
        <v>36</v>
      </c>
      <c r="B115" s="10">
        <v>-47805547</v>
      </c>
      <c r="C115" s="10">
        <v>-45093950</v>
      </c>
      <c r="D115" s="10">
        <v>-42547766</v>
      </c>
      <c r="E115" s="7">
        <v>-10.79</v>
      </c>
      <c r="F115" s="7">
        <v>-14.88</v>
      </c>
      <c r="G115" s="7">
        <v>-11.86</v>
      </c>
      <c r="H115" s="8">
        <f t="shared" si="1"/>
        <v>-5.6463982418927597E-2</v>
      </c>
    </row>
    <row r="116" spans="1:8">
      <c r="A116" s="5" t="s">
        <v>141</v>
      </c>
      <c r="B116" s="10">
        <v>-49449278</v>
      </c>
      <c r="C116" s="10">
        <v>-47350060</v>
      </c>
      <c r="D116" s="10">
        <v>-44910739</v>
      </c>
      <c r="E116" s="7">
        <v>-11.17</v>
      </c>
      <c r="F116" s="7">
        <v>-15.63</v>
      </c>
      <c r="G116" s="7">
        <v>-12.51</v>
      </c>
      <c r="H116" s="8">
        <f t="shared" si="1"/>
        <v>-5.1516745702117381E-2</v>
      </c>
    </row>
    <row r="117" spans="1:8">
      <c r="A117" s="5" t="s">
        <v>139</v>
      </c>
      <c r="B117" s="10">
        <v>-46316552</v>
      </c>
      <c r="C117" s="10">
        <v>-45940155</v>
      </c>
      <c r="D117" s="10">
        <v>-48445742</v>
      </c>
      <c r="E117" s="7">
        <v>-10.46</v>
      </c>
      <c r="F117" s="7">
        <v>-15.16</v>
      </c>
      <c r="G117" s="7">
        <v>-13.5</v>
      </c>
      <c r="H117" s="8">
        <f t="shared" si="1"/>
        <v>5.4540238273031512E-2</v>
      </c>
    </row>
    <row r="118" spans="1:8">
      <c r="A118" s="5" t="s">
        <v>13</v>
      </c>
      <c r="B118" s="10">
        <v>-74999471</v>
      </c>
      <c r="C118" s="10">
        <v>-71172020</v>
      </c>
      <c r="D118" s="10">
        <v>-57628885</v>
      </c>
      <c r="E118" s="7">
        <v>-16.93</v>
      </c>
      <c r="F118" s="7">
        <v>-23.49</v>
      </c>
      <c r="G118" s="7">
        <v>-16.059999999999999</v>
      </c>
      <c r="H118" s="8">
        <f t="shared" si="1"/>
        <v>-0.19028734887670745</v>
      </c>
    </row>
    <row r="119" spans="1:8" ht="47.25">
      <c r="A119" s="5" t="s">
        <v>124</v>
      </c>
      <c r="B119" s="10">
        <v>-48040127</v>
      </c>
      <c r="C119" s="10">
        <v>-49234962</v>
      </c>
      <c r="D119" s="10">
        <v>-77279674</v>
      </c>
      <c r="E119" s="7">
        <v>-10.85</v>
      </c>
      <c r="F119" s="7">
        <v>-16.25</v>
      </c>
      <c r="G119" s="7">
        <v>-21.53</v>
      </c>
      <c r="H119" s="8">
        <f t="shared" si="1"/>
        <v>0.56960970133377986</v>
      </c>
    </row>
    <row r="120" spans="1:8" ht="31.5">
      <c r="A120" s="5" t="s">
        <v>143</v>
      </c>
      <c r="B120" s="10">
        <v>-100495745</v>
      </c>
      <c r="C120" s="10">
        <v>-91836935</v>
      </c>
      <c r="D120" s="10">
        <v>-91500167</v>
      </c>
      <c r="E120" s="7">
        <v>-22.69</v>
      </c>
      <c r="F120" s="7">
        <v>-30.31</v>
      </c>
      <c r="G120" s="7">
        <v>-25.49</v>
      </c>
      <c r="H120" s="8">
        <f t="shared" si="1"/>
        <v>-3.6670213351523546E-3</v>
      </c>
    </row>
    <row r="121" spans="1:8" ht="31.5">
      <c r="A121" s="5" t="s">
        <v>37</v>
      </c>
      <c r="B121" s="10">
        <v>-114400720</v>
      </c>
      <c r="C121" s="10">
        <v>-106089880</v>
      </c>
      <c r="D121" s="10">
        <v>-96335796</v>
      </c>
      <c r="E121" s="7">
        <v>-25.83</v>
      </c>
      <c r="F121" s="7">
        <v>-35.01</v>
      </c>
      <c r="G121" s="7">
        <v>-26.84</v>
      </c>
      <c r="H121" s="8">
        <f t="shared" si="1"/>
        <v>-9.1941700754115285E-2</v>
      </c>
    </row>
    <row r="122" spans="1:8" ht="31.5">
      <c r="A122" s="5" t="s">
        <v>38</v>
      </c>
      <c r="B122" s="10">
        <v>-144274000</v>
      </c>
      <c r="C122" s="10">
        <v>-108320000</v>
      </c>
      <c r="D122" s="10">
        <v>-119018000</v>
      </c>
      <c r="E122" s="7">
        <v>-32.57</v>
      </c>
      <c r="F122" s="7">
        <v>-35.75</v>
      </c>
      <c r="G122" s="7">
        <v>-33.159999999999997</v>
      </c>
      <c r="H122" s="8">
        <f t="shared" si="1"/>
        <v>9.8762924667651408E-2</v>
      </c>
    </row>
    <row r="123" spans="1:8">
      <c r="A123" s="5" t="s">
        <v>54</v>
      </c>
      <c r="B123" s="10">
        <v>-134108406</v>
      </c>
      <c r="C123" s="10">
        <v>-148815736</v>
      </c>
      <c r="D123" s="10">
        <v>-158392834</v>
      </c>
      <c r="E123" s="7">
        <v>-30.28</v>
      </c>
      <c r="F123" s="7">
        <v>-49.11</v>
      </c>
      <c r="G123" s="7">
        <v>-44.13</v>
      </c>
      <c r="H123" s="8">
        <f t="shared" si="1"/>
        <v>6.4355411984119745E-2</v>
      </c>
    </row>
    <row r="124" spans="1:8">
      <c r="A124" s="5" t="s">
        <v>142</v>
      </c>
      <c r="B124" s="10">
        <v>-189380161</v>
      </c>
      <c r="C124" s="10">
        <v>-174403018</v>
      </c>
      <c r="D124" s="10">
        <v>-176409318</v>
      </c>
      <c r="E124" s="7">
        <v>-42.76</v>
      </c>
      <c r="F124" s="7">
        <v>-57.56</v>
      </c>
      <c r="G124" s="7">
        <v>-49.15</v>
      </c>
      <c r="H124" s="8">
        <f t="shared" si="1"/>
        <v>1.1503814687427026E-2</v>
      </c>
    </row>
    <row r="127" spans="1:8" ht="21">
      <c r="A127" s="1" t="s">
        <v>41</v>
      </c>
    </row>
    <row r="128" spans="1:8" ht="18.75">
      <c r="A128" s="2" t="s">
        <v>176</v>
      </c>
    </row>
    <row r="129" spans="1:8" ht="18.75">
      <c r="A129" s="2" t="s">
        <v>2</v>
      </c>
    </row>
    <row r="131" spans="1:8" ht="21">
      <c r="A131" s="3" t="s">
        <v>3</v>
      </c>
      <c r="B131" s="38" t="s">
        <v>4</v>
      </c>
      <c r="C131" s="39" t="s">
        <v>5</v>
      </c>
      <c r="D131" s="39" t="s">
        <v>5</v>
      </c>
      <c r="E131" s="38" t="s">
        <v>6</v>
      </c>
      <c r="F131" s="39" t="s">
        <v>5</v>
      </c>
      <c r="G131" s="39" t="s">
        <v>5</v>
      </c>
      <c r="H131" s="3" t="s">
        <v>147</v>
      </c>
    </row>
    <row r="132" spans="1:8" ht="21">
      <c r="A132" s="4" t="s">
        <v>5</v>
      </c>
      <c r="B132" s="3" t="s">
        <v>8</v>
      </c>
      <c r="C132" s="3" t="s">
        <v>9</v>
      </c>
      <c r="D132" s="3" t="s">
        <v>10</v>
      </c>
      <c r="E132" s="3" t="s">
        <v>8</v>
      </c>
      <c r="F132" s="3" t="s">
        <v>9</v>
      </c>
      <c r="G132" s="3" t="s">
        <v>10</v>
      </c>
      <c r="H132" s="3" t="s">
        <v>40</v>
      </c>
    </row>
    <row r="133" spans="1:8">
      <c r="A133" s="5" t="s">
        <v>12</v>
      </c>
      <c r="B133" s="9">
        <v>705527150</v>
      </c>
      <c r="C133" s="9">
        <v>724332307</v>
      </c>
      <c r="D133" s="9">
        <v>759460905</v>
      </c>
      <c r="E133" s="6">
        <v>715.38</v>
      </c>
      <c r="F133" s="6">
        <v>457.83</v>
      </c>
      <c r="G133" s="6">
        <v>351.91</v>
      </c>
      <c r="H133" s="8">
        <f t="shared" ref="H133:H160" si="2">(D133-C133)/C133</f>
        <v>4.84979030488005E-2</v>
      </c>
    </row>
    <row r="134" spans="1:8">
      <c r="A134" s="5" t="s">
        <v>11</v>
      </c>
      <c r="B134" s="9">
        <v>98623434</v>
      </c>
      <c r="C134" s="9">
        <v>158210278</v>
      </c>
      <c r="D134" s="9">
        <v>215808406</v>
      </c>
      <c r="E134" s="6">
        <v>100</v>
      </c>
      <c r="F134" s="6">
        <v>100</v>
      </c>
      <c r="G134" s="6">
        <v>100</v>
      </c>
      <c r="H134" s="8">
        <f t="shared" si="2"/>
        <v>0.36406059535525248</v>
      </c>
    </row>
    <row r="135" spans="1:8">
      <c r="A135" s="5" t="s">
        <v>26</v>
      </c>
      <c r="B135" s="10">
        <v>-6919555</v>
      </c>
      <c r="C135" s="10">
        <v>-8277495</v>
      </c>
      <c r="D135" s="9">
        <v>1791640</v>
      </c>
      <c r="E135" s="7">
        <v>-7.02</v>
      </c>
      <c r="F135" s="7">
        <v>-5.23</v>
      </c>
      <c r="G135" s="6">
        <v>0.83</v>
      </c>
      <c r="H135" s="8">
        <f t="shared" si="2"/>
        <v>-1.2164471256098615</v>
      </c>
    </row>
    <row r="136" spans="1:8" ht="31.5">
      <c r="A136" s="5" t="s">
        <v>17</v>
      </c>
      <c r="B136" s="10">
        <v>-275681</v>
      </c>
      <c r="C136" s="10">
        <v>-206650</v>
      </c>
      <c r="D136" s="10">
        <v>-249178</v>
      </c>
      <c r="E136" s="7">
        <v>-0.28000000000000003</v>
      </c>
      <c r="F136" s="7">
        <v>-0.13</v>
      </c>
      <c r="G136" s="7">
        <v>-0.12</v>
      </c>
      <c r="H136" s="8">
        <f t="shared" si="2"/>
        <v>0.20579724171304137</v>
      </c>
    </row>
    <row r="137" spans="1:8">
      <c r="A137" s="5" t="s">
        <v>19</v>
      </c>
      <c r="B137" s="10">
        <v>-817061</v>
      </c>
      <c r="C137" s="10">
        <v>-860300</v>
      </c>
      <c r="D137" s="10">
        <v>-830415</v>
      </c>
      <c r="E137" s="7">
        <v>-0.83</v>
      </c>
      <c r="F137" s="7">
        <v>-0.54</v>
      </c>
      <c r="G137" s="7">
        <v>-0.39</v>
      </c>
      <c r="H137" s="8">
        <f t="shared" si="2"/>
        <v>-3.4737882134139253E-2</v>
      </c>
    </row>
    <row r="138" spans="1:8">
      <c r="A138" s="5" t="s">
        <v>22</v>
      </c>
      <c r="B138" s="10">
        <v>-1386283</v>
      </c>
      <c r="C138" s="10">
        <v>-1806721</v>
      </c>
      <c r="D138" s="10">
        <v>-1618357</v>
      </c>
      <c r="E138" s="7">
        <v>-1.41</v>
      </c>
      <c r="F138" s="7">
        <v>-1.1399999999999999</v>
      </c>
      <c r="G138" s="7">
        <v>-0.75</v>
      </c>
      <c r="H138" s="8">
        <f t="shared" si="2"/>
        <v>-0.10425738118945869</v>
      </c>
    </row>
    <row r="139" spans="1:8">
      <c r="A139" s="5" t="s">
        <v>20</v>
      </c>
      <c r="B139" s="10">
        <v>-1885625</v>
      </c>
      <c r="C139" s="10">
        <v>-2565802</v>
      </c>
      <c r="D139" s="10">
        <v>-2177931</v>
      </c>
      <c r="E139" s="7">
        <v>-1.91</v>
      </c>
      <c r="F139" s="7">
        <v>-1.62</v>
      </c>
      <c r="G139" s="7">
        <v>-1.01</v>
      </c>
      <c r="H139" s="8">
        <f t="shared" si="2"/>
        <v>-0.15116949788019496</v>
      </c>
    </row>
    <row r="140" spans="1:8">
      <c r="A140" s="5" t="s">
        <v>18</v>
      </c>
      <c r="B140" s="10">
        <v>-10405681</v>
      </c>
      <c r="C140" s="10">
        <v>-9648375</v>
      </c>
      <c r="D140" s="10">
        <v>-2443988</v>
      </c>
      <c r="E140" s="7">
        <v>-10.55</v>
      </c>
      <c r="F140" s="7">
        <v>-6.1</v>
      </c>
      <c r="G140" s="7">
        <v>-1.1299999999999999</v>
      </c>
      <c r="H140" s="8">
        <f t="shared" si="2"/>
        <v>-0.74669433972041921</v>
      </c>
    </row>
    <row r="141" spans="1:8">
      <c r="A141" s="5" t="s">
        <v>15</v>
      </c>
      <c r="B141" s="9">
        <v>10559313</v>
      </c>
      <c r="C141" s="9">
        <v>6279101</v>
      </c>
      <c r="D141" s="10">
        <v>-2811377</v>
      </c>
      <c r="E141" s="6">
        <v>10.71</v>
      </c>
      <c r="F141" s="6">
        <v>3.97</v>
      </c>
      <c r="G141" s="7">
        <v>-1.3</v>
      </c>
      <c r="H141" s="8">
        <f t="shared" si="2"/>
        <v>-1.447735591448521</v>
      </c>
    </row>
    <row r="142" spans="1:8">
      <c r="A142" s="5" t="s">
        <v>23</v>
      </c>
      <c r="B142" s="10">
        <v>-4977045</v>
      </c>
      <c r="C142" s="10">
        <v>-3743981</v>
      </c>
      <c r="D142" s="10">
        <v>-3505130</v>
      </c>
      <c r="E142" s="7">
        <v>-5.05</v>
      </c>
      <c r="F142" s="7">
        <v>-2.37</v>
      </c>
      <c r="G142" s="7">
        <v>-1.62</v>
      </c>
      <c r="H142" s="8">
        <f t="shared" si="2"/>
        <v>-6.3795996827975363E-2</v>
      </c>
    </row>
    <row r="143" spans="1:8">
      <c r="A143" s="5" t="s">
        <v>24</v>
      </c>
      <c r="B143" s="10">
        <v>-22781962</v>
      </c>
      <c r="C143" s="10">
        <v>-13331946</v>
      </c>
      <c r="D143" s="10">
        <v>-3591930</v>
      </c>
      <c r="E143" s="7">
        <v>-23.1</v>
      </c>
      <c r="F143" s="7">
        <v>-8.43</v>
      </c>
      <c r="G143" s="7">
        <v>-1.66</v>
      </c>
      <c r="H143" s="8">
        <f t="shared" si="2"/>
        <v>-0.73057721655938301</v>
      </c>
    </row>
    <row r="144" spans="1:8">
      <c r="A144" s="5" t="s">
        <v>25</v>
      </c>
      <c r="B144" s="10">
        <v>-4228255</v>
      </c>
      <c r="C144" s="10">
        <v>-3998479</v>
      </c>
      <c r="D144" s="10">
        <v>-4356121</v>
      </c>
      <c r="E144" s="7">
        <v>-4.29</v>
      </c>
      <c r="F144" s="7">
        <v>-2.5299999999999998</v>
      </c>
      <c r="G144" s="7">
        <v>-2.02</v>
      </c>
      <c r="H144" s="8">
        <f t="shared" si="2"/>
        <v>8.9444511275412475E-2</v>
      </c>
    </row>
    <row r="145" spans="1:8">
      <c r="A145" s="5" t="s">
        <v>27</v>
      </c>
      <c r="B145" s="10">
        <v>-3916031</v>
      </c>
      <c r="C145" s="10">
        <v>-4364893</v>
      </c>
      <c r="D145" s="10">
        <v>-4766780</v>
      </c>
      <c r="E145" s="7">
        <v>-3.97</v>
      </c>
      <c r="F145" s="7">
        <v>-2.76</v>
      </c>
      <c r="G145" s="7">
        <v>-2.21</v>
      </c>
      <c r="H145" s="8">
        <f t="shared" si="2"/>
        <v>9.2072589179162015E-2</v>
      </c>
    </row>
    <row r="146" spans="1:8" ht="31.5">
      <c r="A146" s="5" t="s">
        <v>29</v>
      </c>
      <c r="B146" s="10">
        <v>-3720846</v>
      </c>
      <c r="C146" s="10">
        <v>-4789445</v>
      </c>
      <c r="D146" s="10">
        <v>-4838540</v>
      </c>
      <c r="E146" s="7">
        <v>-3.77</v>
      </c>
      <c r="F146" s="7">
        <v>-3.03</v>
      </c>
      <c r="G146" s="7">
        <v>-2.2400000000000002</v>
      </c>
      <c r="H146" s="8">
        <f t="shared" si="2"/>
        <v>1.0250665786954438E-2</v>
      </c>
    </row>
    <row r="147" spans="1:8" ht="31.5">
      <c r="A147" s="5" t="s">
        <v>30</v>
      </c>
      <c r="B147" s="10">
        <v>-4835644</v>
      </c>
      <c r="C147" s="10">
        <v>-6396485</v>
      </c>
      <c r="D147" s="10">
        <v>-6703015</v>
      </c>
      <c r="E147" s="7">
        <v>-4.9000000000000004</v>
      </c>
      <c r="F147" s="7">
        <v>-4.04</v>
      </c>
      <c r="G147" s="7">
        <v>-3.11</v>
      </c>
      <c r="H147" s="8">
        <f t="shared" si="2"/>
        <v>4.792163195880237E-2</v>
      </c>
    </row>
    <row r="148" spans="1:8">
      <c r="A148" s="5" t="s">
        <v>28</v>
      </c>
      <c r="B148" s="10">
        <v>-10109189</v>
      </c>
      <c r="C148" s="10">
        <v>-9920714</v>
      </c>
      <c r="D148" s="10">
        <v>-10735351</v>
      </c>
      <c r="E148" s="7">
        <v>-10.25</v>
      </c>
      <c r="F148" s="7">
        <v>-6.27</v>
      </c>
      <c r="G148" s="7">
        <v>-4.97</v>
      </c>
      <c r="H148" s="8">
        <f t="shared" si="2"/>
        <v>8.2114755046864565E-2</v>
      </c>
    </row>
    <row r="149" spans="1:8" ht="31.5">
      <c r="A149" s="5" t="s">
        <v>16</v>
      </c>
      <c r="B149" s="10">
        <v>-12744827</v>
      </c>
      <c r="C149" s="10">
        <v>-13481540</v>
      </c>
      <c r="D149" s="10">
        <v>-11191329</v>
      </c>
      <c r="E149" s="7">
        <v>-12.92</v>
      </c>
      <c r="F149" s="7">
        <v>-8.52</v>
      </c>
      <c r="G149" s="7">
        <v>-5.19</v>
      </c>
      <c r="H149" s="8">
        <f t="shared" si="2"/>
        <v>-0.16987755108095959</v>
      </c>
    </row>
    <row r="150" spans="1:8">
      <c r="A150" s="5" t="s">
        <v>14</v>
      </c>
      <c r="B150" s="10">
        <v>-14977539</v>
      </c>
      <c r="C150" s="10">
        <v>-4103000</v>
      </c>
      <c r="D150" s="10">
        <v>-11529013</v>
      </c>
      <c r="E150" s="7">
        <v>-15.19</v>
      </c>
      <c r="F150" s="7">
        <v>-2.59</v>
      </c>
      <c r="G150" s="7">
        <v>-5.34</v>
      </c>
      <c r="H150" s="8">
        <f t="shared" si="2"/>
        <v>1.8098983670485012</v>
      </c>
    </row>
    <row r="151" spans="1:8" ht="47.25">
      <c r="A151" s="5" t="s">
        <v>32</v>
      </c>
      <c r="B151" s="10">
        <v>-10554338</v>
      </c>
      <c r="C151" s="10">
        <v>-11397804</v>
      </c>
      <c r="D151" s="10">
        <v>-11611460</v>
      </c>
      <c r="E151" s="7">
        <v>-10.7</v>
      </c>
      <c r="F151" s="7">
        <v>-7.2</v>
      </c>
      <c r="G151" s="7">
        <v>-5.38</v>
      </c>
      <c r="H151" s="8">
        <f t="shared" si="2"/>
        <v>1.8745365335287395E-2</v>
      </c>
    </row>
    <row r="152" spans="1:8">
      <c r="A152" s="5" t="s">
        <v>21</v>
      </c>
      <c r="B152" s="10">
        <v>-10215335</v>
      </c>
      <c r="C152" s="10">
        <v>-10229712</v>
      </c>
      <c r="D152" s="10">
        <v>-11670117</v>
      </c>
      <c r="E152" s="7">
        <v>-10.36</v>
      </c>
      <c r="F152" s="7">
        <v>-6.47</v>
      </c>
      <c r="G152" s="7">
        <v>-5.41</v>
      </c>
      <c r="H152" s="8">
        <f t="shared" si="2"/>
        <v>0.14080601682628016</v>
      </c>
    </row>
    <row r="153" spans="1:8" ht="31.5">
      <c r="A153" s="5" t="s">
        <v>31</v>
      </c>
      <c r="B153" s="10">
        <v>-17401035</v>
      </c>
      <c r="C153" s="10">
        <v>-15365112</v>
      </c>
      <c r="D153" s="10">
        <v>-18723695</v>
      </c>
      <c r="E153" s="7">
        <v>-17.64</v>
      </c>
      <c r="F153" s="7">
        <v>-9.7100000000000009</v>
      </c>
      <c r="G153" s="7">
        <v>-8.68</v>
      </c>
      <c r="H153" s="8">
        <f t="shared" si="2"/>
        <v>0.21858499957566205</v>
      </c>
    </row>
    <row r="154" spans="1:8">
      <c r="A154" s="5" t="s">
        <v>33</v>
      </c>
      <c r="B154" s="10">
        <v>-18979946</v>
      </c>
      <c r="C154" s="10">
        <v>-23253369</v>
      </c>
      <c r="D154" s="10">
        <v>-23983312</v>
      </c>
      <c r="E154" s="7">
        <v>-19.25</v>
      </c>
      <c r="F154" s="7">
        <v>-14.7</v>
      </c>
      <c r="G154" s="7">
        <v>-11.11</v>
      </c>
      <c r="H154" s="8">
        <f t="shared" si="2"/>
        <v>3.1390849214150432E-2</v>
      </c>
    </row>
    <row r="155" spans="1:8" ht="31.5">
      <c r="A155" s="5" t="s">
        <v>35</v>
      </c>
      <c r="B155" s="10">
        <v>-39423717</v>
      </c>
      <c r="C155" s="10">
        <v>-40019854</v>
      </c>
      <c r="D155" s="10">
        <v>-34443548</v>
      </c>
      <c r="E155" s="7">
        <v>-39.97</v>
      </c>
      <c r="F155" s="7">
        <v>-25.3</v>
      </c>
      <c r="G155" s="7">
        <v>-15.96</v>
      </c>
      <c r="H155" s="8">
        <f t="shared" si="2"/>
        <v>-0.13933848934081569</v>
      </c>
    </row>
    <row r="156" spans="1:8">
      <c r="A156" s="5" t="s">
        <v>36</v>
      </c>
      <c r="B156" s="10">
        <v>-45697686</v>
      </c>
      <c r="C156" s="10">
        <v>-43273465</v>
      </c>
      <c r="D156" s="10">
        <v>-40584105</v>
      </c>
      <c r="E156" s="7">
        <v>-46.34</v>
      </c>
      <c r="F156" s="7">
        <v>-27.35</v>
      </c>
      <c r="G156" s="7">
        <v>-18.809999999999999</v>
      </c>
      <c r="H156" s="8">
        <f t="shared" si="2"/>
        <v>-6.2148016111027854E-2</v>
      </c>
    </row>
    <row r="157" spans="1:8" ht="31.5">
      <c r="A157" s="5" t="s">
        <v>34</v>
      </c>
      <c r="B157" s="10">
        <v>-45025843</v>
      </c>
      <c r="C157" s="10">
        <v>-45899557</v>
      </c>
      <c r="D157" s="10">
        <v>-49965207</v>
      </c>
      <c r="E157" s="7">
        <v>-45.65</v>
      </c>
      <c r="F157" s="7">
        <v>-29.01</v>
      </c>
      <c r="G157" s="7">
        <v>-23.15</v>
      </c>
      <c r="H157" s="8">
        <f t="shared" si="2"/>
        <v>8.8577107617836048E-2</v>
      </c>
    </row>
    <row r="158" spans="1:8">
      <c r="A158" s="5" t="s">
        <v>13</v>
      </c>
      <c r="B158" s="10">
        <v>-83066054</v>
      </c>
      <c r="C158" s="10">
        <v>-78526637</v>
      </c>
      <c r="D158" s="10">
        <v>-66736291</v>
      </c>
      <c r="E158" s="7">
        <v>-84.23</v>
      </c>
      <c r="F158" s="7">
        <v>-49.63</v>
      </c>
      <c r="G158" s="7">
        <v>-30.92</v>
      </c>
      <c r="H158" s="8">
        <f t="shared" si="2"/>
        <v>-0.15014454267282579</v>
      </c>
    </row>
    <row r="159" spans="1:8" ht="31.5">
      <c r="A159" s="5" t="s">
        <v>37</v>
      </c>
      <c r="B159" s="10">
        <v>-110703850</v>
      </c>
      <c r="C159" s="10">
        <v>-102966795</v>
      </c>
      <c r="D159" s="10">
        <v>-91060950</v>
      </c>
      <c r="E159" s="7">
        <v>-112.25</v>
      </c>
      <c r="F159" s="7">
        <v>-65.08</v>
      </c>
      <c r="G159" s="7">
        <v>-42.2</v>
      </c>
      <c r="H159" s="8">
        <f t="shared" si="2"/>
        <v>-0.11562800415415475</v>
      </c>
    </row>
    <row r="160" spans="1:8" ht="31.5">
      <c r="A160" s="5" t="s">
        <v>38</v>
      </c>
      <c r="B160" s="10">
        <v>-132414000</v>
      </c>
      <c r="C160" s="10">
        <v>-113973000</v>
      </c>
      <c r="D160" s="10">
        <v>-125317000</v>
      </c>
      <c r="E160" s="7">
        <v>-134.26</v>
      </c>
      <c r="F160" s="7">
        <v>-72.040000000000006</v>
      </c>
      <c r="G160" s="7">
        <v>-58.07</v>
      </c>
      <c r="H160" s="8">
        <f t="shared" si="2"/>
        <v>9.9532345380046156E-2</v>
      </c>
    </row>
  </sheetData>
  <sortState xmlns:xlrd2="http://schemas.microsoft.com/office/spreadsheetml/2017/richdata2" ref="A132:G160">
    <sortCondition descending="1" ref="D133"/>
  </sortState>
  <mergeCells count="4">
    <mergeCell ref="B5:D5"/>
    <mergeCell ref="E5:G5"/>
    <mergeCell ref="B131:D131"/>
    <mergeCell ref="E131:G1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0"/>
  <sheetViews>
    <sheetView topLeftCell="A128" workbookViewId="0">
      <selection activeCell="I133" sqref="I133"/>
    </sheetView>
  </sheetViews>
  <sheetFormatPr baseColWidth="10" defaultRowHeight="15.75"/>
  <cols>
    <col min="2" max="4" width="14.625" bestFit="1" customWidth="1"/>
    <col min="8" max="8" width="15.125" customWidth="1"/>
  </cols>
  <sheetData>
    <row r="1" spans="1:7" ht="21">
      <c r="A1" s="1" t="s">
        <v>42</v>
      </c>
    </row>
    <row r="2" spans="1:7" ht="18.75">
      <c r="A2" s="2" t="s">
        <v>177</v>
      </c>
    </row>
    <row r="3" spans="1:7" ht="18.75">
      <c r="A3" s="2" t="s">
        <v>2</v>
      </c>
    </row>
    <row r="5" spans="1:7" ht="21">
      <c r="A5" s="3" t="s">
        <v>43</v>
      </c>
      <c r="B5" s="38" t="s">
        <v>44</v>
      </c>
      <c r="C5" s="39" t="s">
        <v>5</v>
      </c>
      <c r="D5" s="39" t="s">
        <v>5</v>
      </c>
      <c r="E5" s="38" t="s">
        <v>45</v>
      </c>
      <c r="F5" s="39" t="s">
        <v>5</v>
      </c>
      <c r="G5" s="39" t="s">
        <v>5</v>
      </c>
    </row>
    <row r="6" spans="1:7" ht="21">
      <c r="A6" s="4" t="s">
        <v>5</v>
      </c>
      <c r="B6" s="3" t="s">
        <v>8</v>
      </c>
      <c r="C6" s="3" t="s">
        <v>9</v>
      </c>
      <c r="D6" s="3" t="s">
        <v>10</v>
      </c>
      <c r="E6" s="3" t="s">
        <v>8</v>
      </c>
      <c r="F6" s="3" t="s">
        <v>9</v>
      </c>
      <c r="G6" s="3" t="s">
        <v>10</v>
      </c>
    </row>
    <row r="7" spans="1:7">
      <c r="A7" s="5" t="s">
        <v>13</v>
      </c>
      <c r="B7" s="9">
        <v>134741054</v>
      </c>
      <c r="C7" s="9">
        <v>126137272</v>
      </c>
      <c r="D7" s="9">
        <v>120128043</v>
      </c>
      <c r="E7" s="6">
        <v>117.2</v>
      </c>
      <c r="F7" s="6">
        <v>94.46</v>
      </c>
      <c r="G7" s="6">
        <v>69.87</v>
      </c>
    </row>
    <row r="8" spans="1:7">
      <c r="A8" s="5" t="s">
        <v>14</v>
      </c>
      <c r="B8" s="9">
        <v>130304981</v>
      </c>
      <c r="C8" s="9">
        <v>127369979</v>
      </c>
      <c r="D8" s="9">
        <v>139243496</v>
      </c>
      <c r="E8" s="6">
        <v>113.34</v>
      </c>
      <c r="F8" s="6">
        <v>95.39</v>
      </c>
      <c r="G8" s="6">
        <v>80.989999999999995</v>
      </c>
    </row>
    <row r="9" spans="1:7">
      <c r="A9" s="5" t="s">
        <v>54</v>
      </c>
      <c r="B9" s="9">
        <v>27754844</v>
      </c>
      <c r="C9" s="9">
        <v>23122522</v>
      </c>
      <c r="D9" s="9">
        <v>30422310</v>
      </c>
      <c r="E9" s="6">
        <v>24.14</v>
      </c>
      <c r="F9" s="6">
        <v>17.32</v>
      </c>
      <c r="G9" s="6">
        <v>17.7</v>
      </c>
    </row>
    <row r="10" spans="1:7">
      <c r="A10" s="5" t="s">
        <v>57</v>
      </c>
      <c r="B10" s="9">
        <v>23625564</v>
      </c>
      <c r="C10" s="9">
        <v>22237359</v>
      </c>
      <c r="D10" s="9">
        <v>23686340</v>
      </c>
      <c r="E10" s="6">
        <v>20.55</v>
      </c>
      <c r="F10" s="6">
        <v>16.649999999999999</v>
      </c>
      <c r="G10" s="6">
        <v>13.78</v>
      </c>
    </row>
    <row r="11" spans="1:7">
      <c r="A11" s="5" t="s">
        <v>12</v>
      </c>
      <c r="B11" s="9">
        <v>20427909</v>
      </c>
      <c r="C11" s="9">
        <v>33206087</v>
      </c>
      <c r="D11" s="9">
        <v>36294461</v>
      </c>
      <c r="E11" s="6">
        <v>17.77</v>
      </c>
      <c r="F11" s="6">
        <v>24.87</v>
      </c>
      <c r="G11" s="6">
        <v>21.11</v>
      </c>
    </row>
    <row r="12" spans="1:7" ht="31.5">
      <c r="A12" s="5" t="s">
        <v>126</v>
      </c>
      <c r="B12" s="9">
        <v>19167146</v>
      </c>
      <c r="C12" s="9">
        <v>20645203</v>
      </c>
      <c r="D12" s="9">
        <v>21807101</v>
      </c>
      <c r="E12" s="6">
        <v>16.670000000000002</v>
      </c>
      <c r="F12" s="6">
        <v>15.46</v>
      </c>
      <c r="G12" s="6">
        <v>12.68</v>
      </c>
    </row>
    <row r="13" spans="1:7">
      <c r="A13" s="5" t="s">
        <v>59</v>
      </c>
      <c r="B13" s="9">
        <v>18892869</v>
      </c>
      <c r="C13" s="9">
        <v>21174825</v>
      </c>
      <c r="D13" s="9">
        <v>17900966</v>
      </c>
      <c r="E13" s="6">
        <v>16.43</v>
      </c>
      <c r="F13" s="6">
        <v>15.86</v>
      </c>
      <c r="G13" s="6">
        <v>10.41</v>
      </c>
    </row>
    <row r="14" spans="1:7" ht="31.5">
      <c r="A14" s="5" t="s">
        <v>16</v>
      </c>
      <c r="B14" s="9">
        <v>9416205</v>
      </c>
      <c r="C14" s="9">
        <v>10269383</v>
      </c>
      <c r="D14" s="9">
        <v>14896668</v>
      </c>
      <c r="E14" s="6">
        <v>8.19</v>
      </c>
      <c r="F14" s="6">
        <v>7.69</v>
      </c>
      <c r="G14" s="6">
        <v>8.67</v>
      </c>
    </row>
    <row r="15" spans="1:7">
      <c r="A15" s="5" t="s">
        <v>15</v>
      </c>
      <c r="B15" s="9">
        <v>4647735</v>
      </c>
      <c r="C15" s="9">
        <v>5168052</v>
      </c>
      <c r="D15" s="9">
        <v>13134401</v>
      </c>
      <c r="E15" s="6">
        <v>4.04</v>
      </c>
      <c r="F15" s="6">
        <v>3.87</v>
      </c>
      <c r="G15" s="6">
        <v>7.64</v>
      </c>
    </row>
    <row r="16" spans="1:7" ht="31.5">
      <c r="A16" s="5" t="s">
        <v>62</v>
      </c>
      <c r="B16" s="9">
        <v>3744233</v>
      </c>
      <c r="C16" s="9">
        <v>2611414</v>
      </c>
      <c r="D16" s="9">
        <v>2128647</v>
      </c>
      <c r="E16" s="6">
        <v>3.26</v>
      </c>
      <c r="F16" s="6">
        <v>1.96</v>
      </c>
      <c r="G16" s="6">
        <v>1.24</v>
      </c>
    </row>
    <row r="17" spans="1:7" ht="31.5">
      <c r="A17" s="5" t="s">
        <v>30</v>
      </c>
      <c r="B17" s="9">
        <v>3688636</v>
      </c>
      <c r="C17" s="9">
        <v>3320437</v>
      </c>
      <c r="D17" s="9">
        <v>5936283</v>
      </c>
      <c r="E17" s="6">
        <v>3.21</v>
      </c>
      <c r="F17" s="6">
        <v>2.4900000000000002</v>
      </c>
      <c r="G17" s="6">
        <v>3.45</v>
      </c>
    </row>
    <row r="18" spans="1:7">
      <c r="A18" s="5" t="s">
        <v>56</v>
      </c>
      <c r="B18" s="9">
        <v>2924695</v>
      </c>
      <c r="C18" s="9">
        <v>1672487</v>
      </c>
      <c r="D18" s="9">
        <v>1572869</v>
      </c>
      <c r="E18" s="6">
        <v>2.54</v>
      </c>
      <c r="F18" s="6">
        <v>1.25</v>
      </c>
      <c r="G18" s="6">
        <v>0.92</v>
      </c>
    </row>
    <row r="19" spans="1:7">
      <c r="A19" s="5" t="s">
        <v>112</v>
      </c>
      <c r="B19" s="9">
        <v>2752653</v>
      </c>
      <c r="C19" s="9">
        <v>2830150</v>
      </c>
      <c r="D19" s="9">
        <v>2646678</v>
      </c>
      <c r="E19" s="6">
        <v>2.39</v>
      </c>
      <c r="F19" s="6">
        <v>2.12</v>
      </c>
      <c r="G19" s="6">
        <v>1.54</v>
      </c>
    </row>
    <row r="20" spans="1:7">
      <c r="A20" s="5" t="s">
        <v>70</v>
      </c>
      <c r="B20" s="9">
        <v>1899707</v>
      </c>
      <c r="C20" s="9">
        <v>1611240</v>
      </c>
      <c r="D20" s="9">
        <v>1860698</v>
      </c>
      <c r="E20" s="6">
        <v>1.65</v>
      </c>
      <c r="F20" s="6">
        <v>1.21</v>
      </c>
      <c r="G20" s="6">
        <v>1.08</v>
      </c>
    </row>
    <row r="21" spans="1:7">
      <c r="A21" s="5" t="s">
        <v>22</v>
      </c>
      <c r="B21" s="9">
        <v>1626439</v>
      </c>
      <c r="C21" s="10">
        <v>-731342</v>
      </c>
      <c r="D21" s="10">
        <v>-1257006</v>
      </c>
      <c r="E21" s="6">
        <v>1.42</v>
      </c>
      <c r="F21" s="7">
        <v>-0.55000000000000004</v>
      </c>
      <c r="G21" s="7">
        <v>-0.73</v>
      </c>
    </row>
    <row r="22" spans="1:7" ht="31.5">
      <c r="A22" s="5" t="s">
        <v>120</v>
      </c>
      <c r="B22" s="9">
        <v>1059130</v>
      </c>
      <c r="C22" s="9">
        <v>1753592</v>
      </c>
      <c r="D22" s="10">
        <v>-1073890</v>
      </c>
      <c r="E22" s="6">
        <v>0.92</v>
      </c>
      <c r="F22" s="6">
        <v>1.31</v>
      </c>
      <c r="G22" s="7">
        <v>-0.63</v>
      </c>
    </row>
    <row r="23" spans="1:7">
      <c r="A23" s="5" t="s">
        <v>58</v>
      </c>
      <c r="B23" s="9">
        <v>584872</v>
      </c>
      <c r="C23" s="9">
        <v>1125692</v>
      </c>
      <c r="D23" s="9">
        <v>603121</v>
      </c>
      <c r="E23" s="6">
        <v>0.51</v>
      </c>
      <c r="F23" s="6">
        <v>0.84</v>
      </c>
      <c r="G23" s="6">
        <v>0.35</v>
      </c>
    </row>
    <row r="24" spans="1:7">
      <c r="A24" s="5" t="s">
        <v>55</v>
      </c>
      <c r="B24" s="9">
        <v>279155</v>
      </c>
      <c r="C24" s="9">
        <v>272395</v>
      </c>
      <c r="D24" s="9">
        <v>694439</v>
      </c>
      <c r="E24" s="6">
        <v>0.24</v>
      </c>
      <c r="F24" s="6">
        <v>0.2</v>
      </c>
      <c r="G24" s="6">
        <v>0.4</v>
      </c>
    </row>
    <row r="25" spans="1:7">
      <c r="A25" s="5" t="s">
        <v>20</v>
      </c>
      <c r="B25" s="9">
        <v>225651</v>
      </c>
      <c r="C25" s="10">
        <v>-2151051</v>
      </c>
      <c r="D25" s="10">
        <v>-2467400</v>
      </c>
      <c r="E25" s="6">
        <v>0.2</v>
      </c>
      <c r="F25" s="7">
        <v>-1.61</v>
      </c>
      <c r="G25" s="7">
        <v>-1.44</v>
      </c>
    </row>
    <row r="26" spans="1:7">
      <c r="A26" s="5" t="s">
        <v>69</v>
      </c>
      <c r="B26" s="9">
        <v>133436</v>
      </c>
      <c r="C26" s="9">
        <v>503235</v>
      </c>
      <c r="D26" s="9">
        <v>663528</v>
      </c>
      <c r="E26" s="6">
        <v>0.12</v>
      </c>
      <c r="F26" s="6">
        <v>0.38</v>
      </c>
      <c r="G26" s="6">
        <v>0.39</v>
      </c>
    </row>
    <row r="27" spans="1:7" ht="31.5">
      <c r="A27" s="5" t="s">
        <v>34</v>
      </c>
      <c r="B27" s="9">
        <v>104544</v>
      </c>
      <c r="C27" s="9">
        <v>6238543</v>
      </c>
      <c r="D27" s="9">
        <v>6495240</v>
      </c>
      <c r="E27" s="6">
        <v>0.09</v>
      </c>
      <c r="F27" s="6">
        <v>4.67</v>
      </c>
      <c r="G27" s="6">
        <v>3.78</v>
      </c>
    </row>
    <row r="28" spans="1:7">
      <c r="A28" s="5" t="s">
        <v>63</v>
      </c>
      <c r="B28" s="9">
        <v>101732</v>
      </c>
      <c r="C28" s="10">
        <v>-84760</v>
      </c>
      <c r="D28" s="10">
        <v>-67095</v>
      </c>
      <c r="E28" s="6">
        <v>0.09</v>
      </c>
      <c r="F28" s="7">
        <v>-0.06</v>
      </c>
      <c r="G28" s="7">
        <v>-0.04</v>
      </c>
    </row>
    <row r="29" spans="1:7">
      <c r="A29" s="5" t="s">
        <v>122</v>
      </c>
      <c r="B29" s="9">
        <v>73537</v>
      </c>
      <c r="C29" s="9">
        <v>102352</v>
      </c>
      <c r="D29" s="10">
        <v>-263041</v>
      </c>
      <c r="E29" s="6">
        <v>0.06</v>
      </c>
      <c r="F29" s="6">
        <v>0.08</v>
      </c>
      <c r="G29" s="7">
        <v>-0.15</v>
      </c>
    </row>
    <row r="30" spans="1:7">
      <c r="A30" s="5" t="s">
        <v>74</v>
      </c>
      <c r="B30" s="9">
        <v>33113</v>
      </c>
      <c r="C30" s="9">
        <v>129687</v>
      </c>
      <c r="D30" s="10">
        <v>-8895</v>
      </c>
      <c r="E30" s="6">
        <v>0.03</v>
      </c>
      <c r="F30" s="6">
        <v>0.1</v>
      </c>
      <c r="G30" s="7">
        <v>-0.01</v>
      </c>
    </row>
    <row r="31" spans="1:7">
      <c r="A31" s="5" t="s">
        <v>71</v>
      </c>
      <c r="B31" s="9">
        <v>4788</v>
      </c>
      <c r="C31" s="9">
        <v>226</v>
      </c>
      <c r="D31" s="9">
        <v>3820</v>
      </c>
      <c r="E31" s="12" t="s">
        <v>52</v>
      </c>
      <c r="F31" s="12" t="s">
        <v>52</v>
      </c>
      <c r="G31" s="12" t="s">
        <v>52</v>
      </c>
    </row>
    <row r="32" spans="1:7">
      <c r="A32" s="5" t="s">
        <v>141</v>
      </c>
      <c r="B32" s="14" t="s">
        <v>52</v>
      </c>
      <c r="C32" s="14" t="s">
        <v>52</v>
      </c>
      <c r="D32" s="14" t="s">
        <v>52</v>
      </c>
      <c r="E32" s="12" t="s">
        <v>52</v>
      </c>
      <c r="F32" s="12" t="s">
        <v>52</v>
      </c>
      <c r="G32" s="12" t="s">
        <v>52</v>
      </c>
    </row>
    <row r="33" spans="1:7">
      <c r="A33" s="5" t="s">
        <v>50</v>
      </c>
      <c r="B33" s="14" t="s">
        <v>52</v>
      </c>
      <c r="C33" s="14" t="s">
        <v>52</v>
      </c>
      <c r="D33" s="14" t="s">
        <v>52</v>
      </c>
      <c r="E33" s="12" t="s">
        <v>52</v>
      </c>
      <c r="F33" s="12" t="s">
        <v>52</v>
      </c>
      <c r="G33" s="12" t="s">
        <v>52</v>
      </c>
    </row>
    <row r="34" spans="1:7">
      <c r="A34" s="5" t="s">
        <v>81</v>
      </c>
      <c r="B34" s="14" t="s">
        <v>52</v>
      </c>
      <c r="C34" s="14" t="s">
        <v>52</v>
      </c>
      <c r="D34" s="14" t="s">
        <v>52</v>
      </c>
      <c r="E34" s="12" t="s">
        <v>52</v>
      </c>
      <c r="F34" s="12" t="s">
        <v>52</v>
      </c>
      <c r="G34" s="12" t="s">
        <v>52</v>
      </c>
    </row>
    <row r="35" spans="1:7">
      <c r="A35" s="5" t="s">
        <v>98</v>
      </c>
      <c r="B35" s="14" t="s">
        <v>52</v>
      </c>
      <c r="C35" s="14" t="s">
        <v>52</v>
      </c>
      <c r="D35" s="14" t="s">
        <v>52</v>
      </c>
      <c r="E35" s="12" t="s">
        <v>52</v>
      </c>
      <c r="F35" s="12" t="s">
        <v>52</v>
      </c>
      <c r="G35" s="12" t="s">
        <v>52</v>
      </c>
    </row>
    <row r="36" spans="1:7">
      <c r="A36" s="5" t="s">
        <v>100</v>
      </c>
      <c r="B36" s="14" t="s">
        <v>52</v>
      </c>
      <c r="C36" s="14" t="s">
        <v>52</v>
      </c>
      <c r="D36" s="14" t="s">
        <v>52</v>
      </c>
      <c r="E36" s="12" t="s">
        <v>52</v>
      </c>
      <c r="F36" s="12" t="s">
        <v>52</v>
      </c>
      <c r="G36" s="12" t="s">
        <v>52</v>
      </c>
    </row>
    <row r="37" spans="1:7">
      <c r="A37" s="5" t="s">
        <v>65</v>
      </c>
      <c r="B37" s="14" t="s">
        <v>52</v>
      </c>
      <c r="C37" s="14" t="s">
        <v>52</v>
      </c>
      <c r="D37" s="14" t="s">
        <v>52</v>
      </c>
      <c r="E37" s="12" t="s">
        <v>52</v>
      </c>
      <c r="F37" s="12" t="s">
        <v>52</v>
      </c>
      <c r="G37" s="12" t="s">
        <v>52</v>
      </c>
    </row>
    <row r="38" spans="1:7">
      <c r="A38" s="5" t="s">
        <v>113</v>
      </c>
      <c r="B38" s="14" t="s">
        <v>52</v>
      </c>
      <c r="C38" s="14" t="s">
        <v>52</v>
      </c>
      <c r="D38" s="14" t="s">
        <v>52</v>
      </c>
      <c r="E38" s="12" t="s">
        <v>52</v>
      </c>
      <c r="F38" s="12" t="s">
        <v>52</v>
      </c>
      <c r="G38" s="12" t="s">
        <v>52</v>
      </c>
    </row>
    <row r="39" spans="1:7">
      <c r="A39" s="5" t="s">
        <v>48</v>
      </c>
      <c r="B39" s="14" t="s">
        <v>52</v>
      </c>
      <c r="C39" s="14" t="s">
        <v>52</v>
      </c>
      <c r="D39" s="14" t="s">
        <v>52</v>
      </c>
      <c r="E39" s="12" t="s">
        <v>52</v>
      </c>
      <c r="F39" s="12" t="s">
        <v>52</v>
      </c>
      <c r="G39" s="12" t="s">
        <v>52</v>
      </c>
    </row>
    <row r="40" spans="1:7">
      <c r="A40" s="5" t="s">
        <v>67</v>
      </c>
      <c r="B40" s="14" t="s">
        <v>52</v>
      </c>
      <c r="C40" s="14" t="s">
        <v>52</v>
      </c>
      <c r="D40" s="14" t="s">
        <v>52</v>
      </c>
      <c r="E40" s="12" t="s">
        <v>52</v>
      </c>
      <c r="F40" s="12" t="s">
        <v>52</v>
      </c>
      <c r="G40" s="12" t="s">
        <v>52</v>
      </c>
    </row>
    <row r="41" spans="1:7">
      <c r="A41" s="5" t="s">
        <v>64</v>
      </c>
      <c r="B41" s="14" t="s">
        <v>52</v>
      </c>
      <c r="C41" s="14" t="s">
        <v>52</v>
      </c>
      <c r="D41" s="14" t="s">
        <v>52</v>
      </c>
      <c r="E41" s="12" t="s">
        <v>52</v>
      </c>
      <c r="F41" s="12" t="s">
        <v>52</v>
      </c>
      <c r="G41" s="12" t="s">
        <v>52</v>
      </c>
    </row>
    <row r="42" spans="1:7">
      <c r="A42" s="5" t="s">
        <v>117</v>
      </c>
      <c r="B42" s="14" t="s">
        <v>52</v>
      </c>
      <c r="C42" s="14" t="s">
        <v>52</v>
      </c>
      <c r="D42" s="14" t="s">
        <v>52</v>
      </c>
      <c r="E42" s="12" t="s">
        <v>52</v>
      </c>
      <c r="F42" s="12" t="s">
        <v>52</v>
      </c>
      <c r="G42" s="12" t="s">
        <v>52</v>
      </c>
    </row>
    <row r="43" spans="1:7">
      <c r="A43" s="5" t="s">
        <v>96</v>
      </c>
      <c r="B43" s="14" t="s">
        <v>52</v>
      </c>
      <c r="C43" s="14" t="s">
        <v>52</v>
      </c>
      <c r="D43" s="14" t="s">
        <v>52</v>
      </c>
      <c r="E43" s="12" t="s">
        <v>52</v>
      </c>
      <c r="F43" s="12" t="s">
        <v>52</v>
      </c>
      <c r="G43" s="12" t="s">
        <v>52</v>
      </c>
    </row>
    <row r="44" spans="1:7">
      <c r="A44" s="5" t="s">
        <v>80</v>
      </c>
      <c r="B44" s="14" t="s">
        <v>52</v>
      </c>
      <c r="C44" s="14" t="s">
        <v>52</v>
      </c>
      <c r="D44" s="14" t="s">
        <v>52</v>
      </c>
      <c r="E44" s="12" t="s">
        <v>52</v>
      </c>
      <c r="F44" s="12" t="s">
        <v>52</v>
      </c>
      <c r="G44" s="12" t="s">
        <v>52</v>
      </c>
    </row>
    <row r="45" spans="1:7" ht="31.5">
      <c r="A45" s="5" t="s">
        <v>114</v>
      </c>
      <c r="B45" s="14" t="s">
        <v>52</v>
      </c>
      <c r="C45" s="14" t="s">
        <v>52</v>
      </c>
      <c r="D45" s="14" t="s">
        <v>52</v>
      </c>
      <c r="E45" s="12" t="s">
        <v>52</v>
      </c>
      <c r="F45" s="12" t="s">
        <v>52</v>
      </c>
      <c r="G45" s="12" t="s">
        <v>52</v>
      </c>
    </row>
    <row r="46" spans="1:7">
      <c r="A46" s="5" t="s">
        <v>83</v>
      </c>
      <c r="B46" s="14" t="s">
        <v>52</v>
      </c>
      <c r="C46" s="14" t="s">
        <v>52</v>
      </c>
      <c r="D46" s="14" t="s">
        <v>52</v>
      </c>
      <c r="E46" s="12" t="s">
        <v>52</v>
      </c>
      <c r="F46" s="12" t="s">
        <v>52</v>
      </c>
      <c r="G46" s="12" t="s">
        <v>52</v>
      </c>
    </row>
    <row r="47" spans="1:7" ht="31.5">
      <c r="A47" s="5" t="s">
        <v>89</v>
      </c>
      <c r="B47" s="14" t="s">
        <v>52</v>
      </c>
      <c r="C47" s="14" t="s">
        <v>52</v>
      </c>
      <c r="D47" s="14" t="s">
        <v>52</v>
      </c>
      <c r="E47" s="12" t="s">
        <v>52</v>
      </c>
      <c r="F47" s="12" t="s">
        <v>52</v>
      </c>
      <c r="G47" s="12" t="s">
        <v>52</v>
      </c>
    </row>
    <row r="48" spans="1:7">
      <c r="A48" s="5" t="s">
        <v>94</v>
      </c>
      <c r="B48" s="14" t="s">
        <v>52</v>
      </c>
      <c r="C48" s="14" t="s">
        <v>52</v>
      </c>
      <c r="D48" s="14" t="s">
        <v>52</v>
      </c>
      <c r="E48" s="12" t="s">
        <v>52</v>
      </c>
      <c r="F48" s="12" t="s">
        <v>52</v>
      </c>
      <c r="G48" s="12" t="s">
        <v>52</v>
      </c>
    </row>
    <row r="49" spans="1:7">
      <c r="A49" s="5" t="s">
        <v>110</v>
      </c>
      <c r="B49" s="14" t="s">
        <v>52</v>
      </c>
      <c r="C49" s="14" t="s">
        <v>52</v>
      </c>
      <c r="D49" s="14" t="s">
        <v>52</v>
      </c>
      <c r="E49" s="12" t="s">
        <v>52</v>
      </c>
      <c r="F49" s="12" t="s">
        <v>52</v>
      </c>
      <c r="G49" s="12" t="s">
        <v>52</v>
      </c>
    </row>
    <row r="50" spans="1:7">
      <c r="A50" s="5" t="s">
        <v>66</v>
      </c>
      <c r="B50" s="14" t="s">
        <v>52</v>
      </c>
      <c r="C50" s="14" t="s">
        <v>52</v>
      </c>
      <c r="D50" s="14" t="s">
        <v>52</v>
      </c>
      <c r="E50" s="12" t="s">
        <v>52</v>
      </c>
      <c r="F50" s="12" t="s">
        <v>52</v>
      </c>
      <c r="G50" s="12" t="s">
        <v>52</v>
      </c>
    </row>
    <row r="51" spans="1:7">
      <c r="A51" s="5" t="s">
        <v>104</v>
      </c>
      <c r="B51" s="14" t="s">
        <v>52</v>
      </c>
      <c r="C51" s="14" t="s">
        <v>52</v>
      </c>
      <c r="D51" s="14" t="s">
        <v>52</v>
      </c>
      <c r="E51" s="12" t="s">
        <v>52</v>
      </c>
      <c r="F51" s="12" t="s">
        <v>52</v>
      </c>
      <c r="G51" s="12" t="s">
        <v>52</v>
      </c>
    </row>
    <row r="52" spans="1:7">
      <c r="A52" s="5" t="s">
        <v>135</v>
      </c>
      <c r="B52" s="14" t="s">
        <v>52</v>
      </c>
      <c r="C52" s="14" t="s">
        <v>52</v>
      </c>
      <c r="D52" s="14" t="s">
        <v>52</v>
      </c>
      <c r="E52" s="12" t="s">
        <v>52</v>
      </c>
      <c r="F52" s="12" t="s">
        <v>52</v>
      </c>
      <c r="G52" s="12" t="s">
        <v>52</v>
      </c>
    </row>
    <row r="53" spans="1:7">
      <c r="A53" s="5" t="s">
        <v>90</v>
      </c>
      <c r="B53" s="14" t="s">
        <v>52</v>
      </c>
      <c r="C53" s="14" t="s">
        <v>52</v>
      </c>
      <c r="D53" s="14" t="s">
        <v>52</v>
      </c>
      <c r="E53" s="12" t="s">
        <v>52</v>
      </c>
      <c r="F53" s="12" t="s">
        <v>52</v>
      </c>
      <c r="G53" s="12" t="s">
        <v>52</v>
      </c>
    </row>
    <row r="54" spans="1:7">
      <c r="A54" s="5" t="s">
        <v>103</v>
      </c>
      <c r="B54" s="14" t="s">
        <v>52</v>
      </c>
      <c r="C54" s="14" t="s">
        <v>52</v>
      </c>
      <c r="D54" s="14" t="s">
        <v>52</v>
      </c>
      <c r="E54" s="12" t="s">
        <v>52</v>
      </c>
      <c r="F54" s="12" t="s">
        <v>52</v>
      </c>
      <c r="G54" s="12" t="s">
        <v>52</v>
      </c>
    </row>
    <row r="55" spans="1:7">
      <c r="A55" s="5" t="s">
        <v>79</v>
      </c>
      <c r="B55" s="14" t="s">
        <v>52</v>
      </c>
      <c r="C55" s="14" t="s">
        <v>52</v>
      </c>
      <c r="D55" s="14" t="s">
        <v>52</v>
      </c>
      <c r="E55" s="12" t="s">
        <v>52</v>
      </c>
      <c r="F55" s="12" t="s">
        <v>52</v>
      </c>
      <c r="G55" s="12" t="s">
        <v>52</v>
      </c>
    </row>
    <row r="56" spans="1:7">
      <c r="A56" s="5" t="s">
        <v>73</v>
      </c>
      <c r="B56" s="14" t="s">
        <v>52</v>
      </c>
      <c r="C56" s="14" t="s">
        <v>52</v>
      </c>
      <c r="D56" s="14" t="s">
        <v>52</v>
      </c>
      <c r="E56" s="12" t="s">
        <v>52</v>
      </c>
      <c r="F56" s="12" t="s">
        <v>52</v>
      </c>
      <c r="G56" s="12" t="s">
        <v>52</v>
      </c>
    </row>
    <row r="57" spans="1:7">
      <c r="A57" s="5" t="s">
        <v>105</v>
      </c>
      <c r="B57" s="14" t="s">
        <v>52</v>
      </c>
      <c r="C57" s="14" t="s">
        <v>52</v>
      </c>
      <c r="D57" s="14" t="s">
        <v>52</v>
      </c>
      <c r="E57" s="12" t="s">
        <v>52</v>
      </c>
      <c r="F57" s="12" t="s">
        <v>52</v>
      </c>
      <c r="G57" s="12" t="s">
        <v>52</v>
      </c>
    </row>
    <row r="58" spans="1:7">
      <c r="A58" s="5" t="s">
        <v>142</v>
      </c>
      <c r="B58" s="14" t="s">
        <v>52</v>
      </c>
      <c r="C58" s="14" t="s">
        <v>52</v>
      </c>
      <c r="D58" s="14" t="s">
        <v>52</v>
      </c>
      <c r="E58" s="12" t="s">
        <v>52</v>
      </c>
      <c r="F58" s="12" t="s">
        <v>52</v>
      </c>
      <c r="G58" s="12" t="s">
        <v>52</v>
      </c>
    </row>
    <row r="59" spans="1:7">
      <c r="A59" s="5" t="s">
        <v>77</v>
      </c>
      <c r="B59" s="14" t="s">
        <v>52</v>
      </c>
      <c r="C59" s="14" t="s">
        <v>52</v>
      </c>
      <c r="D59" s="9" t="s">
        <v>5</v>
      </c>
      <c r="E59" s="12" t="s">
        <v>52</v>
      </c>
      <c r="F59" s="12" t="s">
        <v>52</v>
      </c>
      <c r="G59" s="11" t="s">
        <v>5</v>
      </c>
    </row>
    <row r="60" spans="1:7">
      <c r="A60" s="5" t="s">
        <v>91</v>
      </c>
      <c r="B60" s="14" t="s">
        <v>52</v>
      </c>
      <c r="C60" s="14" t="s">
        <v>52</v>
      </c>
      <c r="D60" s="14" t="s">
        <v>52</v>
      </c>
      <c r="E60" s="12" t="s">
        <v>52</v>
      </c>
      <c r="F60" s="12" t="s">
        <v>52</v>
      </c>
      <c r="G60" s="12" t="s">
        <v>52</v>
      </c>
    </row>
    <row r="61" spans="1:7">
      <c r="A61" s="5" t="s">
        <v>61</v>
      </c>
      <c r="B61" s="14" t="s">
        <v>52</v>
      </c>
      <c r="C61" s="14" t="s">
        <v>52</v>
      </c>
      <c r="D61" s="14" t="s">
        <v>52</v>
      </c>
      <c r="E61" s="12" t="s">
        <v>52</v>
      </c>
      <c r="F61" s="12" t="s">
        <v>52</v>
      </c>
      <c r="G61" s="12" t="s">
        <v>52</v>
      </c>
    </row>
    <row r="62" spans="1:7" ht="31.5">
      <c r="A62" s="5" t="s">
        <v>138</v>
      </c>
      <c r="B62" s="14" t="s">
        <v>52</v>
      </c>
      <c r="C62" s="14" t="s">
        <v>52</v>
      </c>
      <c r="D62" s="10">
        <v>-1801</v>
      </c>
      <c r="E62" s="12" t="s">
        <v>52</v>
      </c>
      <c r="F62" s="12" t="s">
        <v>52</v>
      </c>
      <c r="G62" s="12" t="s">
        <v>52</v>
      </c>
    </row>
    <row r="63" spans="1:7">
      <c r="A63" s="5" t="s">
        <v>84</v>
      </c>
      <c r="B63" s="14" t="s">
        <v>52</v>
      </c>
      <c r="C63" s="14" t="s">
        <v>52</v>
      </c>
      <c r="D63" s="14" t="s">
        <v>52</v>
      </c>
      <c r="E63" s="12" t="s">
        <v>52</v>
      </c>
      <c r="F63" s="12" t="s">
        <v>52</v>
      </c>
      <c r="G63" s="12" t="s">
        <v>52</v>
      </c>
    </row>
    <row r="64" spans="1:7" ht="31.5">
      <c r="A64" s="5" t="s">
        <v>85</v>
      </c>
      <c r="B64" s="14" t="s">
        <v>52</v>
      </c>
      <c r="C64" s="14" t="s">
        <v>52</v>
      </c>
      <c r="D64" s="14" t="s">
        <v>52</v>
      </c>
      <c r="E64" s="12" t="s">
        <v>52</v>
      </c>
      <c r="F64" s="12" t="s">
        <v>52</v>
      </c>
      <c r="G64" s="12" t="s">
        <v>52</v>
      </c>
    </row>
    <row r="65" spans="1:7">
      <c r="A65" s="5" t="s">
        <v>129</v>
      </c>
      <c r="B65" s="14" t="s">
        <v>52</v>
      </c>
      <c r="C65" s="14" t="s">
        <v>52</v>
      </c>
      <c r="D65" s="14" t="s">
        <v>52</v>
      </c>
      <c r="E65" s="12" t="s">
        <v>52</v>
      </c>
      <c r="F65" s="12" t="s">
        <v>52</v>
      </c>
      <c r="G65" s="12" t="s">
        <v>52</v>
      </c>
    </row>
    <row r="66" spans="1:7">
      <c r="A66" s="5" t="s">
        <v>68</v>
      </c>
      <c r="B66" s="14" t="s">
        <v>52</v>
      </c>
      <c r="C66" s="14" t="s">
        <v>52</v>
      </c>
      <c r="D66" s="14" t="s">
        <v>52</v>
      </c>
      <c r="E66" s="12" t="s">
        <v>52</v>
      </c>
      <c r="F66" s="12" t="s">
        <v>52</v>
      </c>
      <c r="G66" s="12" t="s">
        <v>52</v>
      </c>
    </row>
    <row r="67" spans="1:7">
      <c r="A67" s="5" t="s">
        <v>78</v>
      </c>
      <c r="B67" s="14" t="s">
        <v>52</v>
      </c>
      <c r="C67" s="14" t="s">
        <v>52</v>
      </c>
      <c r="D67" s="14" t="s">
        <v>52</v>
      </c>
      <c r="E67" s="12" t="s">
        <v>52</v>
      </c>
      <c r="F67" s="12" t="s">
        <v>52</v>
      </c>
      <c r="G67" s="12" t="s">
        <v>52</v>
      </c>
    </row>
    <row r="68" spans="1:7">
      <c r="A68" s="5" t="s">
        <v>99</v>
      </c>
      <c r="B68" s="14" t="s">
        <v>52</v>
      </c>
      <c r="C68" s="14" t="s">
        <v>52</v>
      </c>
      <c r="D68" s="14" t="s">
        <v>52</v>
      </c>
      <c r="E68" s="12" t="s">
        <v>52</v>
      </c>
      <c r="F68" s="12" t="s">
        <v>52</v>
      </c>
      <c r="G68" s="12" t="s">
        <v>52</v>
      </c>
    </row>
    <row r="69" spans="1:7">
      <c r="A69" s="5" t="s">
        <v>101</v>
      </c>
      <c r="B69" s="14" t="s">
        <v>52</v>
      </c>
      <c r="C69" s="14" t="s">
        <v>52</v>
      </c>
      <c r="D69" s="14" t="s">
        <v>52</v>
      </c>
      <c r="E69" s="12" t="s">
        <v>52</v>
      </c>
      <c r="F69" s="12" t="s">
        <v>52</v>
      </c>
      <c r="G69" s="12" t="s">
        <v>52</v>
      </c>
    </row>
    <row r="70" spans="1:7">
      <c r="A70" s="5" t="s">
        <v>125</v>
      </c>
      <c r="B70" s="14" t="s">
        <v>52</v>
      </c>
      <c r="C70" s="14" t="s">
        <v>52</v>
      </c>
      <c r="D70" s="14" t="s">
        <v>52</v>
      </c>
      <c r="E70" s="12" t="s">
        <v>52</v>
      </c>
      <c r="F70" s="12" t="s">
        <v>52</v>
      </c>
      <c r="G70" s="12" t="s">
        <v>52</v>
      </c>
    </row>
    <row r="71" spans="1:7">
      <c r="A71" s="5" t="s">
        <v>137</v>
      </c>
      <c r="B71" s="14" t="s">
        <v>52</v>
      </c>
      <c r="C71" s="14" t="s">
        <v>52</v>
      </c>
      <c r="D71" s="14" t="s">
        <v>52</v>
      </c>
      <c r="E71" s="12" t="s">
        <v>52</v>
      </c>
      <c r="F71" s="12" t="s">
        <v>52</v>
      </c>
      <c r="G71" s="12" t="s">
        <v>52</v>
      </c>
    </row>
    <row r="72" spans="1:7" ht="31.5">
      <c r="A72" s="5" t="s">
        <v>60</v>
      </c>
      <c r="B72" s="14" t="s">
        <v>52</v>
      </c>
      <c r="C72" s="14" t="s">
        <v>52</v>
      </c>
      <c r="D72" s="14" t="s">
        <v>52</v>
      </c>
      <c r="E72" s="12" t="s">
        <v>52</v>
      </c>
      <c r="F72" s="12" t="s">
        <v>52</v>
      </c>
      <c r="G72" s="12" t="s">
        <v>52</v>
      </c>
    </row>
    <row r="73" spans="1:7">
      <c r="A73" s="5" t="s">
        <v>86</v>
      </c>
      <c r="B73" s="14" t="s">
        <v>52</v>
      </c>
      <c r="C73" s="14" t="s">
        <v>52</v>
      </c>
      <c r="D73" s="14" t="s">
        <v>52</v>
      </c>
      <c r="E73" s="12" t="s">
        <v>52</v>
      </c>
      <c r="F73" s="12" t="s">
        <v>52</v>
      </c>
      <c r="G73" s="12" t="s">
        <v>52</v>
      </c>
    </row>
    <row r="74" spans="1:7">
      <c r="A74" s="5" t="s">
        <v>97</v>
      </c>
      <c r="B74" s="14" t="s">
        <v>52</v>
      </c>
      <c r="C74" s="14" t="s">
        <v>52</v>
      </c>
      <c r="D74" s="14" t="s">
        <v>52</v>
      </c>
      <c r="E74" s="12" t="s">
        <v>52</v>
      </c>
      <c r="F74" s="12" t="s">
        <v>52</v>
      </c>
      <c r="G74" s="12" t="s">
        <v>52</v>
      </c>
    </row>
    <row r="75" spans="1:7" ht="31.5">
      <c r="A75" s="5" t="s">
        <v>118</v>
      </c>
      <c r="B75" s="14" t="s">
        <v>52</v>
      </c>
      <c r="C75" s="14" t="s">
        <v>52</v>
      </c>
      <c r="D75" s="14" t="s">
        <v>52</v>
      </c>
      <c r="E75" s="12" t="s">
        <v>52</v>
      </c>
      <c r="F75" s="12" t="s">
        <v>52</v>
      </c>
      <c r="G75" s="12" t="s">
        <v>52</v>
      </c>
    </row>
    <row r="76" spans="1:7">
      <c r="A76" s="5" t="s">
        <v>106</v>
      </c>
      <c r="B76" s="14" t="s">
        <v>52</v>
      </c>
      <c r="C76" s="14" t="s">
        <v>52</v>
      </c>
      <c r="D76" s="14" t="s">
        <v>52</v>
      </c>
      <c r="E76" s="12" t="s">
        <v>52</v>
      </c>
      <c r="F76" s="12" t="s">
        <v>52</v>
      </c>
      <c r="G76" s="12" t="s">
        <v>52</v>
      </c>
    </row>
    <row r="77" spans="1:7">
      <c r="A77" s="5" t="s">
        <v>82</v>
      </c>
      <c r="B77" s="14" t="s">
        <v>52</v>
      </c>
      <c r="C77" s="14" t="s">
        <v>52</v>
      </c>
      <c r="D77" s="14" t="s">
        <v>52</v>
      </c>
      <c r="E77" s="12" t="s">
        <v>52</v>
      </c>
      <c r="F77" s="12" t="s">
        <v>52</v>
      </c>
      <c r="G77" s="12" t="s">
        <v>52</v>
      </c>
    </row>
    <row r="78" spans="1:7">
      <c r="A78" s="5" t="s">
        <v>75</v>
      </c>
      <c r="B78" s="14" t="s">
        <v>52</v>
      </c>
      <c r="C78" s="14" t="s">
        <v>52</v>
      </c>
      <c r="D78" s="14" t="s">
        <v>52</v>
      </c>
      <c r="E78" s="12" t="s">
        <v>52</v>
      </c>
      <c r="F78" s="12" t="s">
        <v>52</v>
      </c>
      <c r="G78" s="12" t="s">
        <v>52</v>
      </c>
    </row>
    <row r="79" spans="1:7">
      <c r="A79" s="5" t="s">
        <v>102</v>
      </c>
      <c r="B79" s="14" t="s">
        <v>52</v>
      </c>
      <c r="C79" s="14" t="s">
        <v>52</v>
      </c>
      <c r="D79" s="9" t="s">
        <v>5</v>
      </c>
      <c r="E79" s="12" t="s">
        <v>52</v>
      </c>
      <c r="F79" s="12" t="s">
        <v>52</v>
      </c>
      <c r="G79" s="11" t="s">
        <v>5</v>
      </c>
    </row>
    <row r="80" spans="1:7">
      <c r="A80" s="5" t="s">
        <v>49</v>
      </c>
      <c r="B80" s="14" t="s">
        <v>52</v>
      </c>
      <c r="C80" s="14" t="s">
        <v>52</v>
      </c>
      <c r="D80" s="14" t="s">
        <v>52</v>
      </c>
      <c r="E80" s="12" t="s">
        <v>52</v>
      </c>
      <c r="F80" s="12" t="s">
        <v>52</v>
      </c>
      <c r="G80" s="12" t="s">
        <v>52</v>
      </c>
    </row>
    <row r="81" spans="1:7" ht="31.5">
      <c r="A81" s="5" t="s">
        <v>111</v>
      </c>
      <c r="B81" s="14" t="s">
        <v>52</v>
      </c>
      <c r="C81" s="14" t="s">
        <v>52</v>
      </c>
      <c r="D81" s="14" t="s">
        <v>52</v>
      </c>
      <c r="E81" s="12" t="s">
        <v>52</v>
      </c>
      <c r="F81" s="12" t="s">
        <v>52</v>
      </c>
      <c r="G81" s="12" t="s">
        <v>52</v>
      </c>
    </row>
    <row r="82" spans="1:7">
      <c r="A82" s="5" t="s">
        <v>72</v>
      </c>
      <c r="B82" s="14" t="s">
        <v>52</v>
      </c>
      <c r="C82" s="14" t="s">
        <v>52</v>
      </c>
      <c r="D82" s="14" t="s">
        <v>52</v>
      </c>
      <c r="E82" s="12" t="s">
        <v>52</v>
      </c>
      <c r="F82" s="12" t="s">
        <v>52</v>
      </c>
      <c r="G82" s="12" t="s">
        <v>52</v>
      </c>
    </row>
    <row r="83" spans="1:7" ht="31.5">
      <c r="A83" s="5" t="s">
        <v>76</v>
      </c>
      <c r="B83" s="14" t="s">
        <v>52</v>
      </c>
      <c r="C83" s="14" t="s">
        <v>52</v>
      </c>
      <c r="D83" s="14" t="s">
        <v>52</v>
      </c>
      <c r="E83" s="12" t="s">
        <v>52</v>
      </c>
      <c r="F83" s="12" t="s">
        <v>52</v>
      </c>
      <c r="G83" s="12" t="s">
        <v>52</v>
      </c>
    </row>
    <row r="84" spans="1:7" ht="31.5">
      <c r="A84" s="5" t="s">
        <v>92</v>
      </c>
      <c r="B84" s="14" t="s">
        <v>52</v>
      </c>
      <c r="C84" s="14" t="s">
        <v>52</v>
      </c>
      <c r="D84" s="14" t="s">
        <v>52</v>
      </c>
      <c r="E84" s="12" t="s">
        <v>52</v>
      </c>
      <c r="F84" s="12" t="s">
        <v>52</v>
      </c>
      <c r="G84" s="12" t="s">
        <v>52</v>
      </c>
    </row>
    <row r="85" spans="1:7">
      <c r="A85" s="5" t="s">
        <v>47</v>
      </c>
      <c r="B85" s="14" t="s">
        <v>52</v>
      </c>
      <c r="C85" s="14" t="s">
        <v>52</v>
      </c>
      <c r="D85" s="14" t="s">
        <v>52</v>
      </c>
      <c r="E85" s="12" t="s">
        <v>52</v>
      </c>
      <c r="F85" s="12" t="s">
        <v>52</v>
      </c>
      <c r="G85" s="12" t="s">
        <v>52</v>
      </c>
    </row>
    <row r="86" spans="1:7">
      <c r="A86" s="5" t="s">
        <v>51</v>
      </c>
      <c r="B86" s="10">
        <v>-268</v>
      </c>
      <c r="C86" s="10">
        <v>-208</v>
      </c>
      <c r="D86" s="10">
        <v>-1451</v>
      </c>
      <c r="E86" s="12" t="s">
        <v>52</v>
      </c>
      <c r="F86" s="12" t="s">
        <v>52</v>
      </c>
      <c r="G86" s="12" t="s">
        <v>52</v>
      </c>
    </row>
    <row r="87" spans="1:7">
      <c r="A87" s="5" t="s">
        <v>95</v>
      </c>
      <c r="B87" s="10">
        <v>-9280</v>
      </c>
      <c r="C87" s="10">
        <v>-31653</v>
      </c>
      <c r="D87" s="10">
        <v>-62670</v>
      </c>
      <c r="E87" s="7">
        <v>-0.01</v>
      </c>
      <c r="F87" s="7">
        <v>-0.02</v>
      </c>
      <c r="G87" s="7">
        <v>-0.04</v>
      </c>
    </row>
    <row r="88" spans="1:7">
      <c r="A88" s="5" t="s">
        <v>87</v>
      </c>
      <c r="B88" s="10">
        <v>-15903</v>
      </c>
      <c r="C88" s="10">
        <v>-13491</v>
      </c>
      <c r="D88" s="10">
        <v>-1256</v>
      </c>
      <c r="E88" s="7">
        <v>-0.01</v>
      </c>
      <c r="F88" s="7">
        <v>-0.01</v>
      </c>
      <c r="G88" s="12" t="s">
        <v>52</v>
      </c>
    </row>
    <row r="89" spans="1:7">
      <c r="A89" s="5" t="s">
        <v>93</v>
      </c>
      <c r="B89" s="10">
        <v>-16433</v>
      </c>
      <c r="C89" s="10">
        <v>-13755</v>
      </c>
      <c r="D89" s="10">
        <v>-47642</v>
      </c>
      <c r="E89" s="7">
        <v>-0.01</v>
      </c>
      <c r="F89" s="7">
        <v>-0.01</v>
      </c>
      <c r="G89" s="7">
        <v>-0.03</v>
      </c>
    </row>
    <row r="90" spans="1:7">
      <c r="A90" s="5" t="s">
        <v>108</v>
      </c>
      <c r="B90" s="10">
        <v>-50728</v>
      </c>
      <c r="C90" s="10">
        <v>-1480</v>
      </c>
      <c r="D90" s="10">
        <v>-8065</v>
      </c>
      <c r="E90" s="7">
        <v>-0.04</v>
      </c>
      <c r="F90" s="12" t="s">
        <v>52</v>
      </c>
      <c r="G90" s="7">
        <v>-0.01</v>
      </c>
    </row>
    <row r="91" spans="1:7">
      <c r="A91" s="5" t="s">
        <v>88</v>
      </c>
      <c r="B91" s="10">
        <v>-62054</v>
      </c>
      <c r="C91" s="10">
        <v>-89850</v>
      </c>
      <c r="D91" s="10">
        <v>-165894</v>
      </c>
      <c r="E91" s="7">
        <v>-0.05</v>
      </c>
      <c r="F91" s="7">
        <v>-7.0000000000000007E-2</v>
      </c>
      <c r="G91" s="7">
        <v>-0.1</v>
      </c>
    </row>
    <row r="92" spans="1:7" ht="31.5">
      <c r="A92" s="5" t="s">
        <v>17</v>
      </c>
      <c r="B92" s="10">
        <v>-75608</v>
      </c>
      <c r="C92" s="10">
        <v>-96808</v>
      </c>
      <c r="D92" s="10">
        <v>-115159</v>
      </c>
      <c r="E92" s="7">
        <v>-7.0000000000000007E-2</v>
      </c>
      <c r="F92" s="7">
        <v>-7.0000000000000007E-2</v>
      </c>
      <c r="G92" s="7">
        <v>-7.0000000000000007E-2</v>
      </c>
    </row>
    <row r="93" spans="1:7">
      <c r="A93" s="5" t="s">
        <v>115</v>
      </c>
      <c r="B93" s="10">
        <v>-83237</v>
      </c>
      <c r="C93" s="10">
        <v>-79131</v>
      </c>
      <c r="D93" s="10">
        <v>-86207</v>
      </c>
      <c r="E93" s="7">
        <v>-7.0000000000000007E-2</v>
      </c>
      <c r="F93" s="7">
        <v>-0.06</v>
      </c>
      <c r="G93" s="7">
        <v>-0.05</v>
      </c>
    </row>
    <row r="94" spans="1:7">
      <c r="A94" s="5" t="s">
        <v>116</v>
      </c>
      <c r="B94" s="10">
        <v>-152036</v>
      </c>
      <c r="C94" s="10">
        <v>-221013</v>
      </c>
      <c r="D94" s="10">
        <v>-175619</v>
      </c>
      <c r="E94" s="7">
        <v>-0.13</v>
      </c>
      <c r="F94" s="7">
        <v>-0.17</v>
      </c>
      <c r="G94" s="7">
        <v>-0.1</v>
      </c>
    </row>
    <row r="95" spans="1:7">
      <c r="A95" s="5" t="s">
        <v>53</v>
      </c>
      <c r="B95" s="10">
        <v>-160802</v>
      </c>
      <c r="C95" s="10">
        <v>-18575</v>
      </c>
      <c r="D95" s="10">
        <v>-24134</v>
      </c>
      <c r="E95" s="7">
        <v>-0.14000000000000001</v>
      </c>
      <c r="F95" s="7">
        <v>-0.01</v>
      </c>
      <c r="G95" s="7">
        <v>-0.01</v>
      </c>
    </row>
    <row r="96" spans="1:7">
      <c r="A96" s="5" t="s">
        <v>119</v>
      </c>
      <c r="B96" s="10"/>
      <c r="C96" s="9" t="s">
        <v>5</v>
      </c>
      <c r="D96" s="9" t="s">
        <v>5</v>
      </c>
      <c r="E96" s="13"/>
      <c r="F96" s="11" t="s">
        <v>5</v>
      </c>
      <c r="G96" s="11" t="s">
        <v>5</v>
      </c>
    </row>
    <row r="97" spans="1:7" ht="31.5">
      <c r="A97" s="5" t="s">
        <v>128</v>
      </c>
      <c r="B97" s="10">
        <v>-196622</v>
      </c>
      <c r="C97" s="9">
        <v>11931</v>
      </c>
      <c r="D97" s="10">
        <v>-305881</v>
      </c>
      <c r="E97" s="7">
        <v>-0.17</v>
      </c>
      <c r="F97" s="6">
        <v>0.01</v>
      </c>
      <c r="G97" s="7">
        <v>-0.18</v>
      </c>
    </row>
    <row r="98" spans="1:7" ht="31.5">
      <c r="A98" s="5" t="s">
        <v>121</v>
      </c>
      <c r="B98" s="10">
        <v>-258592</v>
      </c>
      <c r="C98" s="10">
        <v>-338519</v>
      </c>
      <c r="D98" s="10">
        <v>-407408</v>
      </c>
      <c r="E98" s="7">
        <v>-0.23</v>
      </c>
      <c r="F98" s="7">
        <v>-0.25</v>
      </c>
      <c r="G98" s="7">
        <v>-0.24</v>
      </c>
    </row>
    <row r="99" spans="1:7">
      <c r="A99" s="5" t="s">
        <v>123</v>
      </c>
      <c r="B99" s="10">
        <v>-294871</v>
      </c>
      <c r="C99" s="10">
        <v>-221157</v>
      </c>
      <c r="D99" s="10">
        <v>-45109</v>
      </c>
      <c r="E99" s="7">
        <v>-0.26</v>
      </c>
      <c r="F99" s="7">
        <v>-0.17</v>
      </c>
      <c r="G99" s="7">
        <v>-0.03</v>
      </c>
    </row>
    <row r="100" spans="1:7">
      <c r="A100" s="5" t="s">
        <v>127</v>
      </c>
      <c r="B100" s="10">
        <v>-310245</v>
      </c>
      <c r="C100" s="10">
        <v>-68157</v>
      </c>
      <c r="D100" s="10">
        <v>-316017</v>
      </c>
      <c r="E100" s="7">
        <v>-0.27</v>
      </c>
      <c r="F100" s="7">
        <v>-0.05</v>
      </c>
      <c r="G100" s="7">
        <v>-0.18</v>
      </c>
    </row>
    <row r="101" spans="1:7" ht="47.25">
      <c r="A101" s="5" t="s">
        <v>124</v>
      </c>
      <c r="B101" s="10">
        <v>-315274</v>
      </c>
      <c r="C101" s="10">
        <v>-725300</v>
      </c>
      <c r="D101" s="10">
        <v>-740114</v>
      </c>
      <c r="E101" s="7">
        <v>-0.27</v>
      </c>
      <c r="F101" s="7">
        <v>-0.54</v>
      </c>
      <c r="G101" s="7">
        <v>-0.43</v>
      </c>
    </row>
    <row r="102" spans="1:7">
      <c r="A102" s="5" t="s">
        <v>109</v>
      </c>
      <c r="B102" s="10">
        <v>-563708</v>
      </c>
      <c r="C102" s="10">
        <v>-596062</v>
      </c>
      <c r="D102" s="10">
        <v>-638679</v>
      </c>
      <c r="E102" s="7">
        <v>-0.49</v>
      </c>
      <c r="F102" s="7">
        <v>-0.45</v>
      </c>
      <c r="G102" s="7">
        <v>-0.37</v>
      </c>
    </row>
    <row r="103" spans="1:7">
      <c r="A103" s="5" t="s">
        <v>19</v>
      </c>
      <c r="B103" s="10">
        <v>-730851</v>
      </c>
      <c r="C103" s="10">
        <v>-1090969</v>
      </c>
      <c r="D103" s="10">
        <v>-1056284</v>
      </c>
      <c r="E103" s="7">
        <v>-0.64</v>
      </c>
      <c r="F103" s="7">
        <v>-0.82</v>
      </c>
      <c r="G103" s="7">
        <v>-0.61</v>
      </c>
    </row>
    <row r="104" spans="1:7">
      <c r="A104" s="5" t="s">
        <v>107</v>
      </c>
      <c r="B104" s="10">
        <v>-825819</v>
      </c>
      <c r="C104" s="9">
        <v>33805</v>
      </c>
      <c r="D104" s="9">
        <v>15761</v>
      </c>
      <c r="E104" s="7">
        <v>-0.72</v>
      </c>
      <c r="F104" s="6">
        <v>0.03</v>
      </c>
      <c r="G104" s="6">
        <v>0.01</v>
      </c>
    </row>
    <row r="105" spans="1:7">
      <c r="A105" s="5" t="s">
        <v>24</v>
      </c>
      <c r="B105" s="10">
        <v>-1005486</v>
      </c>
      <c r="C105" s="10">
        <v>-2308422</v>
      </c>
      <c r="D105" s="10">
        <v>-1823821</v>
      </c>
      <c r="E105" s="7">
        <v>-0.88</v>
      </c>
      <c r="F105" s="7">
        <v>-1.73</v>
      </c>
      <c r="G105" s="7">
        <v>-1.06</v>
      </c>
    </row>
    <row r="106" spans="1:7">
      <c r="A106" s="5" t="s">
        <v>25</v>
      </c>
      <c r="B106" s="10">
        <v>-1107451</v>
      </c>
      <c r="C106" s="10">
        <v>-1442795</v>
      </c>
      <c r="D106" s="10">
        <v>-1553264</v>
      </c>
      <c r="E106" s="7">
        <v>-0.96</v>
      </c>
      <c r="F106" s="7">
        <v>-1.08</v>
      </c>
      <c r="G106" s="7">
        <v>-0.9</v>
      </c>
    </row>
    <row r="107" spans="1:7">
      <c r="A107" s="5" t="s">
        <v>130</v>
      </c>
      <c r="B107" s="10">
        <v>-1346604</v>
      </c>
      <c r="C107" s="10">
        <v>-1550562</v>
      </c>
      <c r="D107" s="10">
        <v>-1672995</v>
      </c>
      <c r="E107" s="7">
        <v>-1.17</v>
      </c>
      <c r="F107" s="7">
        <v>-1.1599999999999999</v>
      </c>
      <c r="G107" s="7">
        <v>-0.97</v>
      </c>
    </row>
    <row r="108" spans="1:7">
      <c r="A108" s="5" t="s">
        <v>134</v>
      </c>
      <c r="B108" s="10">
        <v>-1370387</v>
      </c>
      <c r="C108" s="10">
        <v>-1397783</v>
      </c>
      <c r="D108" s="9">
        <v>3112157</v>
      </c>
      <c r="E108" s="7">
        <v>-1.19</v>
      </c>
      <c r="F108" s="7">
        <v>-1.05</v>
      </c>
      <c r="G108" s="6">
        <v>1.81</v>
      </c>
    </row>
    <row r="109" spans="1:7">
      <c r="A109" s="5" t="s">
        <v>133</v>
      </c>
      <c r="B109" s="10"/>
      <c r="C109" s="9" t="s">
        <v>5</v>
      </c>
      <c r="D109" s="9" t="s">
        <v>5</v>
      </c>
      <c r="E109" s="13"/>
      <c r="F109" s="11" t="s">
        <v>5</v>
      </c>
      <c r="G109" s="11" t="s">
        <v>5</v>
      </c>
    </row>
    <row r="110" spans="1:7" ht="31.5">
      <c r="A110" s="5" t="s">
        <v>132</v>
      </c>
      <c r="B110" s="10">
        <v>-1534295</v>
      </c>
      <c r="C110" s="10">
        <v>-1802079</v>
      </c>
      <c r="D110" s="10">
        <v>-1982715</v>
      </c>
      <c r="E110" s="7">
        <v>-1.34</v>
      </c>
      <c r="F110" s="7">
        <v>-1.35</v>
      </c>
      <c r="G110" s="7">
        <v>-1.1499999999999999</v>
      </c>
    </row>
    <row r="111" spans="1:7" ht="31.5">
      <c r="A111" s="5" t="s">
        <v>131</v>
      </c>
      <c r="B111" s="10">
        <v>-2498346</v>
      </c>
      <c r="C111" s="10">
        <v>-2605665</v>
      </c>
      <c r="D111" s="10">
        <v>-1920136</v>
      </c>
      <c r="E111" s="7">
        <v>-2.17</v>
      </c>
      <c r="F111" s="7">
        <v>-1.95</v>
      </c>
      <c r="G111" s="7">
        <v>-1.1200000000000001</v>
      </c>
    </row>
    <row r="112" spans="1:7" ht="31.5">
      <c r="A112" s="5" t="s">
        <v>136</v>
      </c>
      <c r="B112" s="10">
        <v>-2638244</v>
      </c>
      <c r="C112" s="10">
        <v>-2648192</v>
      </c>
      <c r="D112" s="10">
        <v>-3435138</v>
      </c>
      <c r="E112" s="7">
        <v>-2.2999999999999998</v>
      </c>
      <c r="F112" s="7">
        <v>-1.98</v>
      </c>
      <c r="G112" s="7">
        <v>-2</v>
      </c>
    </row>
    <row r="113" spans="1:7">
      <c r="A113" s="5" t="s">
        <v>28</v>
      </c>
      <c r="B113" s="10">
        <v>-3094236</v>
      </c>
      <c r="C113" s="10">
        <v>-2756022</v>
      </c>
      <c r="D113" s="10">
        <v>-2911055</v>
      </c>
      <c r="E113" s="7">
        <v>-2.69</v>
      </c>
      <c r="F113" s="7">
        <v>-2.06</v>
      </c>
      <c r="G113" s="7">
        <v>-1.69</v>
      </c>
    </row>
    <row r="114" spans="1:7" ht="31.5">
      <c r="A114" s="5" t="s">
        <v>31</v>
      </c>
      <c r="B114" s="10">
        <v>-4001641</v>
      </c>
      <c r="C114" s="10">
        <v>-4695973</v>
      </c>
      <c r="D114" s="10">
        <v>-3757559</v>
      </c>
      <c r="E114" s="7">
        <v>-3.48</v>
      </c>
      <c r="F114" s="7">
        <v>-3.52</v>
      </c>
      <c r="G114" s="7">
        <v>-2.19</v>
      </c>
    </row>
    <row r="115" spans="1:7" ht="31.5">
      <c r="A115" s="5" t="s">
        <v>29</v>
      </c>
      <c r="B115" s="10">
        <v>-4496991</v>
      </c>
      <c r="C115" s="10">
        <v>-5939185</v>
      </c>
      <c r="D115" s="10">
        <v>-4588631</v>
      </c>
      <c r="E115" s="7">
        <v>-3.91</v>
      </c>
      <c r="F115" s="7">
        <v>-4.45</v>
      </c>
      <c r="G115" s="7">
        <v>-2.67</v>
      </c>
    </row>
    <row r="116" spans="1:7">
      <c r="A116" s="5" t="s">
        <v>33</v>
      </c>
      <c r="B116" s="10">
        <v>-8307247</v>
      </c>
      <c r="C116" s="10">
        <v>-9372430</v>
      </c>
      <c r="D116" s="10">
        <v>-12121338</v>
      </c>
      <c r="E116" s="7">
        <v>-7.23</v>
      </c>
      <c r="F116" s="7">
        <v>-7.02</v>
      </c>
      <c r="G116" s="7">
        <v>-7.05</v>
      </c>
    </row>
    <row r="117" spans="1:7">
      <c r="A117" s="5" t="s">
        <v>36</v>
      </c>
      <c r="B117" s="10">
        <v>-11137061</v>
      </c>
      <c r="C117" s="10">
        <v>-12880030</v>
      </c>
      <c r="D117" s="10">
        <v>-13045600</v>
      </c>
      <c r="E117" s="7">
        <v>-9.69</v>
      </c>
      <c r="F117" s="7">
        <v>-9.65</v>
      </c>
      <c r="G117" s="7">
        <v>-7.59</v>
      </c>
    </row>
    <row r="118" spans="1:7" ht="47.25">
      <c r="A118" s="5" t="s">
        <v>32</v>
      </c>
      <c r="B118" s="10">
        <v>-13111621</v>
      </c>
      <c r="C118" s="10">
        <v>-12260206</v>
      </c>
      <c r="D118" s="10">
        <v>-13813730</v>
      </c>
      <c r="E118" s="7">
        <v>-11.4</v>
      </c>
      <c r="F118" s="7">
        <v>-9.18</v>
      </c>
      <c r="G118" s="7">
        <v>-8.0399999999999991</v>
      </c>
    </row>
    <row r="119" spans="1:7">
      <c r="A119" s="5" t="s">
        <v>139</v>
      </c>
      <c r="B119" s="10">
        <v>-14500569</v>
      </c>
      <c r="C119" s="10">
        <v>-11010884</v>
      </c>
      <c r="D119" s="10">
        <v>-5300707</v>
      </c>
      <c r="E119" s="7">
        <v>-12.61</v>
      </c>
      <c r="F119" s="7">
        <v>-8.25</v>
      </c>
      <c r="G119" s="7">
        <v>-3.08</v>
      </c>
    </row>
    <row r="120" spans="1:7" ht="31.5">
      <c r="A120" s="5" t="s">
        <v>35</v>
      </c>
      <c r="B120" s="10">
        <v>-16029284</v>
      </c>
      <c r="C120" s="10">
        <v>-20469692</v>
      </c>
      <c r="D120" s="10">
        <v>-17887469</v>
      </c>
      <c r="E120" s="7">
        <v>-13.94</v>
      </c>
      <c r="F120" s="7">
        <v>-15.33</v>
      </c>
      <c r="G120" s="7">
        <v>-10.4</v>
      </c>
    </row>
    <row r="121" spans="1:7">
      <c r="A121" s="5" t="s">
        <v>140</v>
      </c>
      <c r="B121" s="10">
        <v>-17499760</v>
      </c>
      <c r="C121" s="10">
        <v>-16487734</v>
      </c>
      <c r="D121" s="10">
        <v>-15704685</v>
      </c>
      <c r="E121" s="7">
        <v>-15.22</v>
      </c>
      <c r="F121" s="7">
        <v>-12.35</v>
      </c>
      <c r="G121" s="7">
        <v>-9.14</v>
      </c>
    </row>
    <row r="122" spans="1:7" ht="31.5">
      <c r="A122" s="5" t="s">
        <v>37</v>
      </c>
      <c r="B122" s="10">
        <v>-38295239</v>
      </c>
      <c r="C122" s="10">
        <v>-35310906</v>
      </c>
      <c r="D122" s="10">
        <v>-37299534</v>
      </c>
      <c r="E122" s="7">
        <v>-33.31</v>
      </c>
      <c r="F122" s="7">
        <v>-26.44</v>
      </c>
      <c r="G122" s="7">
        <v>-21.7</v>
      </c>
    </row>
    <row r="123" spans="1:7" ht="31.5">
      <c r="A123" s="5" t="s">
        <v>143</v>
      </c>
      <c r="B123" s="10">
        <v>-65643142</v>
      </c>
      <c r="C123" s="10">
        <v>-53888113</v>
      </c>
      <c r="D123" s="10">
        <v>-56977848</v>
      </c>
      <c r="E123" s="7">
        <v>-57.1</v>
      </c>
      <c r="F123" s="7">
        <v>-40.36</v>
      </c>
      <c r="G123" s="7">
        <v>-33.14</v>
      </c>
    </row>
    <row r="124" spans="1:7" ht="31.5">
      <c r="A124" s="5" t="s">
        <v>38</v>
      </c>
      <c r="B124" s="10">
        <v>-79865000</v>
      </c>
      <c r="C124" s="10">
        <v>-72616000</v>
      </c>
      <c r="D124" s="10">
        <v>-66192000</v>
      </c>
      <c r="E124" s="7">
        <v>-69.47</v>
      </c>
      <c r="F124" s="7">
        <v>-54.38</v>
      </c>
      <c r="G124" s="7">
        <v>-38.5</v>
      </c>
    </row>
    <row r="127" spans="1:7" ht="21">
      <c r="A127" s="1" t="s">
        <v>41</v>
      </c>
    </row>
    <row r="128" spans="1:7" ht="18.75">
      <c r="A128" s="2" t="s">
        <v>177</v>
      </c>
    </row>
    <row r="129" spans="1:8" ht="18.75">
      <c r="A129" s="2" t="s">
        <v>2</v>
      </c>
    </row>
    <row r="131" spans="1:8" ht="21">
      <c r="A131" s="3" t="s">
        <v>3</v>
      </c>
      <c r="B131" s="38" t="s">
        <v>4</v>
      </c>
      <c r="C131" s="39" t="s">
        <v>5</v>
      </c>
      <c r="D131" s="39" t="s">
        <v>5</v>
      </c>
      <c r="E131" s="38" t="s">
        <v>6</v>
      </c>
      <c r="F131" s="39" t="s">
        <v>5</v>
      </c>
      <c r="G131" s="39" t="s">
        <v>5</v>
      </c>
      <c r="H131" s="3" t="s">
        <v>147</v>
      </c>
    </row>
    <row r="132" spans="1:8" ht="21">
      <c r="A132" s="4" t="s">
        <v>5</v>
      </c>
      <c r="B132" s="3" t="s">
        <v>8</v>
      </c>
      <c r="C132" s="3" t="s">
        <v>9</v>
      </c>
      <c r="D132" s="3" t="s">
        <v>10</v>
      </c>
      <c r="E132" s="3" t="s">
        <v>8</v>
      </c>
      <c r="F132" s="3" t="s">
        <v>9</v>
      </c>
      <c r="G132" s="3" t="s">
        <v>10</v>
      </c>
      <c r="H132" s="3" t="s">
        <v>40</v>
      </c>
    </row>
    <row r="133" spans="1:8">
      <c r="A133" s="5" t="s">
        <v>11</v>
      </c>
      <c r="B133" s="9">
        <v>116627705</v>
      </c>
      <c r="C133" s="9">
        <v>146632920</v>
      </c>
      <c r="D133" s="9">
        <v>187636051</v>
      </c>
      <c r="E133" s="6">
        <v>100</v>
      </c>
      <c r="F133" s="6">
        <v>100</v>
      </c>
      <c r="G133" s="6">
        <v>100</v>
      </c>
      <c r="H133" s="8">
        <f t="shared" ref="H133:H160" si="0">(D133-C133)/C133</f>
        <v>0.27963114285659729</v>
      </c>
    </row>
    <row r="134" spans="1:8">
      <c r="A134" s="5" t="s">
        <v>14</v>
      </c>
      <c r="B134" s="9">
        <v>110702490</v>
      </c>
      <c r="C134" s="9">
        <v>107983670</v>
      </c>
      <c r="D134" s="9">
        <v>116598132</v>
      </c>
      <c r="E134" s="6">
        <v>94.92</v>
      </c>
      <c r="F134" s="6">
        <v>73.64</v>
      </c>
      <c r="G134" s="6">
        <v>62.14</v>
      </c>
      <c r="H134" s="8">
        <f t="shared" si="0"/>
        <v>7.9775599403131975E-2</v>
      </c>
    </row>
    <row r="135" spans="1:8">
      <c r="A135" s="5" t="s">
        <v>12</v>
      </c>
      <c r="B135" s="9">
        <v>49646858</v>
      </c>
      <c r="C135" s="9">
        <v>85912571</v>
      </c>
      <c r="D135" s="9">
        <v>104087589</v>
      </c>
      <c r="E135" s="6">
        <v>42.57</v>
      </c>
      <c r="F135" s="6">
        <v>58.59</v>
      </c>
      <c r="G135" s="6">
        <v>55.47</v>
      </c>
      <c r="H135" s="8">
        <f t="shared" si="0"/>
        <v>0.21155248630610762</v>
      </c>
    </row>
    <row r="136" spans="1:8">
      <c r="A136" s="5" t="s">
        <v>13</v>
      </c>
      <c r="B136" s="9">
        <v>109885003</v>
      </c>
      <c r="C136" s="9">
        <v>104797100</v>
      </c>
      <c r="D136" s="9">
        <v>100244283</v>
      </c>
      <c r="E136" s="6">
        <v>94.22</v>
      </c>
      <c r="F136" s="6">
        <v>71.47</v>
      </c>
      <c r="G136" s="6">
        <v>53.43</v>
      </c>
      <c r="H136" s="8">
        <f t="shared" si="0"/>
        <v>-4.3444112480211759E-2</v>
      </c>
    </row>
    <row r="137" spans="1:8">
      <c r="A137" s="5" t="s">
        <v>21</v>
      </c>
      <c r="B137" s="9">
        <v>18524274</v>
      </c>
      <c r="C137" s="9">
        <v>20422838</v>
      </c>
      <c r="D137" s="9">
        <v>21557301</v>
      </c>
      <c r="E137" s="6">
        <v>15.88</v>
      </c>
      <c r="F137" s="6">
        <v>13.93</v>
      </c>
      <c r="G137" s="6">
        <v>11.49</v>
      </c>
      <c r="H137" s="8">
        <f t="shared" si="0"/>
        <v>5.5548744009035374E-2</v>
      </c>
    </row>
    <row r="138" spans="1:8" ht="31.5">
      <c r="A138" s="5" t="s">
        <v>16</v>
      </c>
      <c r="B138" s="9">
        <v>9298725</v>
      </c>
      <c r="C138" s="9">
        <v>10594306</v>
      </c>
      <c r="D138" s="9">
        <v>15647400</v>
      </c>
      <c r="E138" s="6">
        <v>7.97</v>
      </c>
      <c r="F138" s="6">
        <v>7.23</v>
      </c>
      <c r="G138" s="6">
        <v>8.34</v>
      </c>
      <c r="H138" s="8">
        <f t="shared" si="0"/>
        <v>0.47696319135958504</v>
      </c>
    </row>
    <row r="139" spans="1:8">
      <c r="A139" s="5" t="s">
        <v>15</v>
      </c>
      <c r="B139" s="9">
        <v>9036341</v>
      </c>
      <c r="C139" s="9">
        <v>7013442</v>
      </c>
      <c r="D139" s="9">
        <v>13224697</v>
      </c>
      <c r="E139" s="6">
        <v>7.75</v>
      </c>
      <c r="F139" s="6">
        <v>4.78</v>
      </c>
      <c r="G139" s="6">
        <v>7.05</v>
      </c>
      <c r="H139" s="8">
        <f t="shared" si="0"/>
        <v>0.88562149654905542</v>
      </c>
    </row>
    <row r="140" spans="1:8" ht="31.5">
      <c r="A140" s="5" t="s">
        <v>17</v>
      </c>
      <c r="B140" s="10">
        <v>-75590</v>
      </c>
      <c r="C140" s="10">
        <v>-96149</v>
      </c>
      <c r="D140" s="10">
        <v>-114911</v>
      </c>
      <c r="E140" s="7">
        <v>-7.0000000000000007E-2</v>
      </c>
      <c r="F140" s="7">
        <v>-7.0000000000000007E-2</v>
      </c>
      <c r="G140" s="7">
        <v>-0.06</v>
      </c>
      <c r="H140" s="8">
        <f t="shared" si="0"/>
        <v>0.1951346347855932</v>
      </c>
    </row>
    <row r="141" spans="1:8">
      <c r="A141" s="5" t="s">
        <v>23</v>
      </c>
      <c r="B141" s="10">
        <v>-245166</v>
      </c>
      <c r="C141" s="10">
        <v>-50460</v>
      </c>
      <c r="D141" s="10">
        <v>-306107</v>
      </c>
      <c r="E141" s="7">
        <v>-0.21</v>
      </c>
      <c r="F141" s="7">
        <v>-0.03</v>
      </c>
      <c r="G141" s="7">
        <v>-0.16</v>
      </c>
      <c r="H141" s="8">
        <f t="shared" si="0"/>
        <v>5.0663297661514068</v>
      </c>
    </row>
    <row r="142" spans="1:8" ht="31.5">
      <c r="A142" s="5" t="s">
        <v>34</v>
      </c>
      <c r="B142" s="10">
        <v>-2860251</v>
      </c>
      <c r="C142" s="9">
        <v>438332</v>
      </c>
      <c r="D142" s="10">
        <v>-667875</v>
      </c>
      <c r="E142" s="7">
        <v>-2.4500000000000002</v>
      </c>
      <c r="F142" s="6">
        <v>0.3</v>
      </c>
      <c r="G142" s="7">
        <v>-0.36</v>
      </c>
      <c r="H142" s="8">
        <f t="shared" si="0"/>
        <v>-2.5236738362702242</v>
      </c>
    </row>
    <row r="143" spans="1:8">
      <c r="A143" s="5" t="s">
        <v>19</v>
      </c>
      <c r="B143" s="10">
        <v>-717239</v>
      </c>
      <c r="C143" s="10">
        <v>-1079059</v>
      </c>
      <c r="D143" s="10">
        <v>-1041006</v>
      </c>
      <c r="E143" s="7">
        <v>-0.62</v>
      </c>
      <c r="F143" s="7">
        <v>-0.74</v>
      </c>
      <c r="G143" s="7">
        <v>-0.56000000000000005</v>
      </c>
      <c r="H143" s="8">
        <f t="shared" si="0"/>
        <v>-3.5264985510523518E-2</v>
      </c>
    </row>
    <row r="144" spans="1:8">
      <c r="A144" s="5" t="s">
        <v>18</v>
      </c>
      <c r="B144" s="10">
        <v>-4398731</v>
      </c>
      <c r="C144" s="10">
        <v>-3282289</v>
      </c>
      <c r="D144" s="10">
        <v>-1189882</v>
      </c>
      <c r="E144" s="7">
        <v>-3.77</v>
      </c>
      <c r="F144" s="7">
        <v>-2.2400000000000002</v>
      </c>
      <c r="G144" s="7">
        <v>-0.63</v>
      </c>
      <c r="H144" s="8">
        <f t="shared" si="0"/>
        <v>-0.63748408503943432</v>
      </c>
    </row>
    <row r="145" spans="1:8">
      <c r="A145" s="5" t="s">
        <v>22</v>
      </c>
      <c r="B145" s="9">
        <v>1626439</v>
      </c>
      <c r="C145" s="10">
        <v>-731342</v>
      </c>
      <c r="D145" s="10">
        <v>-1257006</v>
      </c>
      <c r="E145" s="6">
        <v>1.4</v>
      </c>
      <c r="F145" s="7">
        <v>-0.5</v>
      </c>
      <c r="G145" s="7">
        <v>-0.67</v>
      </c>
      <c r="H145" s="8">
        <f t="shared" si="0"/>
        <v>0.71876632273272967</v>
      </c>
    </row>
    <row r="146" spans="1:8">
      <c r="A146" s="5" t="s">
        <v>25</v>
      </c>
      <c r="B146" s="10">
        <v>-1099608</v>
      </c>
      <c r="C146" s="10">
        <v>-1439274</v>
      </c>
      <c r="D146" s="10">
        <v>-1548227</v>
      </c>
      <c r="E146" s="7">
        <v>-0.94</v>
      </c>
      <c r="F146" s="7">
        <v>-0.98</v>
      </c>
      <c r="G146" s="7">
        <v>-0.83</v>
      </c>
      <c r="H146" s="8">
        <f t="shared" si="0"/>
        <v>7.5699970957580007E-2</v>
      </c>
    </row>
    <row r="147" spans="1:8">
      <c r="A147" s="5" t="s">
        <v>24</v>
      </c>
      <c r="B147" s="10">
        <v>-6698106</v>
      </c>
      <c r="C147" s="10">
        <v>-4959604</v>
      </c>
      <c r="D147" s="10">
        <v>-1833288</v>
      </c>
      <c r="E147" s="7">
        <v>-5.74</v>
      </c>
      <c r="F147" s="7">
        <v>-3.38</v>
      </c>
      <c r="G147" s="7">
        <v>-0.98</v>
      </c>
      <c r="H147" s="8">
        <f t="shared" si="0"/>
        <v>-0.63035597196872972</v>
      </c>
    </row>
    <row r="148" spans="1:8">
      <c r="A148" s="5" t="s">
        <v>26</v>
      </c>
      <c r="B148" s="10">
        <v>-2471303</v>
      </c>
      <c r="C148" s="10">
        <v>-2608362</v>
      </c>
      <c r="D148" s="10">
        <v>-1922077</v>
      </c>
      <c r="E148" s="7">
        <v>-2.12</v>
      </c>
      <c r="F148" s="7">
        <v>-1.78</v>
      </c>
      <c r="G148" s="7">
        <v>-1.02</v>
      </c>
      <c r="H148" s="8">
        <f t="shared" si="0"/>
        <v>-0.26310956838046251</v>
      </c>
    </row>
    <row r="149" spans="1:8">
      <c r="A149" s="5" t="s">
        <v>20</v>
      </c>
      <c r="B149" s="9">
        <v>310407</v>
      </c>
      <c r="C149" s="10">
        <v>-1988437</v>
      </c>
      <c r="D149" s="10">
        <v>-2207112</v>
      </c>
      <c r="E149" s="6">
        <v>0.27</v>
      </c>
      <c r="F149" s="7">
        <v>-1.36</v>
      </c>
      <c r="G149" s="7">
        <v>-1.18</v>
      </c>
      <c r="H149" s="8">
        <f t="shared" si="0"/>
        <v>0.1099733106957877</v>
      </c>
    </row>
    <row r="150" spans="1:8">
      <c r="A150" s="5" t="s">
        <v>27</v>
      </c>
      <c r="B150" s="10">
        <v>-1755253</v>
      </c>
      <c r="C150" s="10">
        <v>-1807706</v>
      </c>
      <c r="D150" s="10">
        <v>-2226318</v>
      </c>
      <c r="E150" s="7">
        <v>-1.51</v>
      </c>
      <c r="F150" s="7">
        <v>-1.23</v>
      </c>
      <c r="G150" s="7">
        <v>-1.19</v>
      </c>
      <c r="H150" s="8">
        <f t="shared" si="0"/>
        <v>0.23157084171873082</v>
      </c>
    </row>
    <row r="151" spans="1:8" ht="31.5">
      <c r="A151" s="5" t="s">
        <v>30</v>
      </c>
      <c r="B151" s="10">
        <v>-1932406</v>
      </c>
      <c r="C151" s="10">
        <v>-2192886</v>
      </c>
      <c r="D151" s="10">
        <v>-2260746</v>
      </c>
      <c r="E151" s="7">
        <v>-1.66</v>
      </c>
      <c r="F151" s="7">
        <v>-1.5</v>
      </c>
      <c r="G151" s="7">
        <v>-1.21</v>
      </c>
      <c r="H151" s="8">
        <f t="shared" si="0"/>
        <v>3.0945521107800404E-2</v>
      </c>
    </row>
    <row r="152" spans="1:8">
      <c r="A152" s="5" t="s">
        <v>28</v>
      </c>
      <c r="B152" s="10">
        <v>-3175818</v>
      </c>
      <c r="C152" s="10">
        <v>-2891862</v>
      </c>
      <c r="D152" s="10">
        <v>-3219889</v>
      </c>
      <c r="E152" s="7">
        <v>-2.72</v>
      </c>
      <c r="F152" s="7">
        <v>-1.97</v>
      </c>
      <c r="G152" s="7">
        <v>-1.72</v>
      </c>
      <c r="H152" s="8">
        <f t="shared" si="0"/>
        <v>0.11343106967068277</v>
      </c>
    </row>
    <row r="153" spans="1:8" ht="31.5">
      <c r="A153" s="5" t="s">
        <v>31</v>
      </c>
      <c r="B153" s="10">
        <v>-3439794</v>
      </c>
      <c r="C153" s="10">
        <v>-4143047</v>
      </c>
      <c r="D153" s="10">
        <v>-3355366</v>
      </c>
      <c r="E153" s="7">
        <v>-2.95</v>
      </c>
      <c r="F153" s="7">
        <v>-2.83</v>
      </c>
      <c r="G153" s="7">
        <v>-1.79</v>
      </c>
      <c r="H153" s="8">
        <f t="shared" si="0"/>
        <v>-0.19012118375678577</v>
      </c>
    </row>
    <row r="154" spans="1:8" ht="31.5">
      <c r="A154" s="5" t="s">
        <v>29</v>
      </c>
      <c r="B154" s="10">
        <v>-2909363</v>
      </c>
      <c r="C154" s="10">
        <v>-3566603</v>
      </c>
      <c r="D154" s="10">
        <v>-3949000</v>
      </c>
      <c r="E154" s="7">
        <v>-2.5</v>
      </c>
      <c r="F154" s="7">
        <v>-2.4300000000000002</v>
      </c>
      <c r="G154" s="7">
        <v>-2.11</v>
      </c>
      <c r="H154" s="8">
        <f t="shared" si="0"/>
        <v>0.10721602600569786</v>
      </c>
    </row>
    <row r="155" spans="1:8">
      <c r="A155" s="5" t="s">
        <v>33</v>
      </c>
      <c r="B155" s="10">
        <v>-8394425</v>
      </c>
      <c r="C155" s="10">
        <v>-9437973</v>
      </c>
      <c r="D155" s="10">
        <v>-12206782</v>
      </c>
      <c r="E155" s="7">
        <v>-7.2</v>
      </c>
      <c r="F155" s="7">
        <v>-6.44</v>
      </c>
      <c r="G155" s="7">
        <v>-6.51</v>
      </c>
      <c r="H155" s="8">
        <f t="shared" si="0"/>
        <v>0.29336903167661105</v>
      </c>
    </row>
    <row r="156" spans="1:8" ht="47.25">
      <c r="A156" s="5" t="s">
        <v>32</v>
      </c>
      <c r="B156" s="10">
        <v>-11786062</v>
      </c>
      <c r="C156" s="10">
        <v>-11179349</v>
      </c>
      <c r="D156" s="10">
        <v>-12804511</v>
      </c>
      <c r="E156" s="7">
        <v>-10.11</v>
      </c>
      <c r="F156" s="7">
        <v>-7.62</v>
      </c>
      <c r="G156" s="7">
        <v>-6.82</v>
      </c>
      <c r="H156" s="8">
        <f t="shared" si="0"/>
        <v>0.14537179222153276</v>
      </c>
    </row>
    <row r="157" spans="1:8">
      <c r="A157" s="5" t="s">
        <v>36</v>
      </c>
      <c r="B157" s="10">
        <v>-11128549</v>
      </c>
      <c r="C157" s="10">
        <v>-12811310</v>
      </c>
      <c r="D157" s="10">
        <v>-12993555</v>
      </c>
      <c r="E157" s="7">
        <v>-9.5399999999999991</v>
      </c>
      <c r="F157" s="7">
        <v>-8.74</v>
      </c>
      <c r="G157" s="7">
        <v>-6.93</v>
      </c>
      <c r="H157" s="8">
        <f t="shared" si="0"/>
        <v>1.4225321220078196E-2</v>
      </c>
    </row>
    <row r="158" spans="1:8" ht="31.5">
      <c r="A158" s="5" t="s">
        <v>35</v>
      </c>
      <c r="B158" s="10">
        <v>-15151097</v>
      </c>
      <c r="C158" s="10">
        <v>-19395642</v>
      </c>
      <c r="D158" s="10">
        <v>-16889481</v>
      </c>
      <c r="E158" s="7">
        <v>-12.99</v>
      </c>
      <c r="F158" s="7">
        <v>-13.23</v>
      </c>
      <c r="G158" s="7">
        <v>-9</v>
      </c>
      <c r="H158" s="8">
        <f t="shared" si="0"/>
        <v>-0.12921258290908855</v>
      </c>
    </row>
    <row r="159" spans="1:8" ht="31.5">
      <c r="A159" s="5" t="s">
        <v>37</v>
      </c>
      <c r="B159" s="10">
        <v>-35770070</v>
      </c>
      <c r="C159" s="10">
        <v>-34600985</v>
      </c>
      <c r="D159" s="10">
        <v>-35590212</v>
      </c>
      <c r="E159" s="7">
        <v>-30.67</v>
      </c>
      <c r="F159" s="7">
        <v>-23.6</v>
      </c>
      <c r="G159" s="7">
        <v>-18.97</v>
      </c>
      <c r="H159" s="8">
        <f t="shared" si="0"/>
        <v>2.8589561828947934E-2</v>
      </c>
    </row>
    <row r="160" spans="1:8" ht="31.5">
      <c r="A160" s="5" t="s">
        <v>38</v>
      </c>
      <c r="B160" s="10">
        <v>-78394000</v>
      </c>
      <c r="C160" s="10">
        <v>-72267000</v>
      </c>
      <c r="D160" s="10">
        <v>-66140000</v>
      </c>
      <c r="E160" s="7">
        <v>-67.22</v>
      </c>
      <c r="F160" s="7">
        <v>-49.28</v>
      </c>
      <c r="G160" s="7">
        <v>-35.25</v>
      </c>
      <c r="H160" s="8">
        <f t="shared" si="0"/>
        <v>-8.4782819267438803E-2</v>
      </c>
    </row>
  </sheetData>
  <sortState xmlns:xlrd2="http://schemas.microsoft.com/office/spreadsheetml/2017/richdata2" ref="A132:G160">
    <sortCondition descending="1" ref="D133"/>
  </sortState>
  <mergeCells count="4">
    <mergeCell ref="B5:D5"/>
    <mergeCell ref="E5:G5"/>
    <mergeCell ref="B131:D131"/>
    <mergeCell ref="E131:G13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47d873eac5e0489a57ce89eb4e4ced72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dcce26618a4e53fcd414e96340e4911d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Optimis_x00e9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ptimis_x00e9_" ma:index="24" nillable="true" ma:displayName="Optimisé" ma:format="Dropdown" ma:internalName="Optimis_x00e9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519d616-bd59-4688-b614-771a5084f1b2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03308-fe6f-4ee2-9b4a-dfc926b9898d">
      <Terms xmlns="http://schemas.microsoft.com/office/infopath/2007/PartnerControls"/>
    </lcf76f155ced4ddcb4097134ff3c332f>
    <TaxCatchAll xmlns="7dd6d00f-7065-4b7c-9188-d060ba2e2806" xsi:nil="true"/>
    <Optimis_x00e9_ xmlns="0c703308-fe6f-4ee2-9b4a-dfc926b9898d" xsi:nil="true"/>
  </documentManagement>
</p:properties>
</file>

<file path=customXml/itemProps1.xml><?xml version="1.0" encoding="utf-8"?>
<ds:datastoreItem xmlns:ds="http://schemas.openxmlformats.org/officeDocument/2006/customXml" ds:itemID="{1CF3DBCB-57B2-4309-92F4-984FE9251C9C}"/>
</file>

<file path=customXml/itemProps2.xml><?xml version="1.0" encoding="utf-8"?>
<ds:datastoreItem xmlns:ds="http://schemas.openxmlformats.org/officeDocument/2006/customXml" ds:itemID="{5F1C23FA-D67C-4054-86FA-9C5B986D3AFC}"/>
</file>

<file path=customXml/itemProps3.xml><?xml version="1.0" encoding="utf-8"?>
<ds:datastoreItem xmlns:ds="http://schemas.openxmlformats.org/officeDocument/2006/customXml" ds:itemID="{F6E1C0AD-6DB3-454F-A419-317AAE99C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Détails groupes</vt:lpstr>
      <vt:lpstr>Total monde vers monde</vt:lpstr>
      <vt:lpstr>Total UE 27 vers monde</vt:lpstr>
      <vt:lpstr>Total UE 27 vers UE 27</vt:lpstr>
      <vt:lpstr>Fleurs coupées fraiches</vt:lpstr>
      <vt:lpstr>Végétaux d'extérieur</vt:lpstr>
      <vt:lpstr>Plantes d'intérieur</vt:lpstr>
      <vt:lpstr>Bulbes</vt:lpstr>
      <vt:lpstr>Feuillage frais</vt:lpstr>
      <vt:lpstr>FRANCE</vt:lpstr>
      <vt:lpstr>compil</vt:lpstr>
      <vt:lpstr>ALLEMAGNE</vt:lpstr>
      <vt:lpstr>PAYS-BAS</vt:lpstr>
      <vt:lpstr>Note</vt:lpstr>
      <vt:lpstr>BELGIQUE</vt:lpstr>
      <vt:lpstr>ITALIE</vt:lpstr>
      <vt:lpstr>ESPAGNE</vt:lpstr>
      <vt:lpstr>ROYAUME-UNI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Data Monitor</dc:title>
  <dc:subject>Excel</dc:subject>
  <dc:creator>Trade Data Monitor</dc:creator>
  <cp:lastModifiedBy>Aline HAERINGER</cp:lastModifiedBy>
  <dcterms:created xsi:type="dcterms:W3CDTF">2025-07-22T12:34:10Z</dcterms:created>
  <dcterms:modified xsi:type="dcterms:W3CDTF">2025-07-31T11:32:15Z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</Properties>
</file>