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hor14.sharepoint.com/sites/NosActions/Documents partages/Reconnaissance des végétaux/25 -Année scolaire 2024-2025/Kit organisateur concours régional/1. Documents à renvoyer à VALHOR/"/>
    </mc:Choice>
  </mc:AlternateContent>
  <xr:revisionPtr revIDLastSave="2" documentId="8_{8D0A5495-127E-4EC2-9667-7DC49C09734E}" xr6:coauthVersionLast="47" xr6:coauthVersionMax="47" xr10:uidLastSave="{0083D35F-A1C5-43DA-A5D7-5B9079856879}"/>
  <bookViews>
    <workbookView xWindow="-120" yWindow="-120" windowWidth="29040" windowHeight="17640" firstSheet="1" activeTab="1" xr2:uid="{74853814-0D47-41C2-8DE4-D87582BFB939}"/>
  </bookViews>
  <sheets>
    <sheet name="Informations générales" sheetId="2" state="hidden" r:id="rId1"/>
    <sheet name="Résultats &amp; Lauréats" sheetId="1" r:id="rId2"/>
    <sheet name="Courriers" sheetId="4" state="hidden" r:id="rId3"/>
    <sheet name="Feuil3" sheetId="3" state="hidden" r:id="rId4"/>
  </sheets>
  <definedNames>
    <definedName name="tabcode">Feuil3!$B$2:$C$14</definedName>
    <definedName name="tabregions">Feuil3!$B$2:$B$14</definedName>
    <definedName name="tabresultats">'Résultats &amp; Lauréats'!$1:$1048576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E10" i="4" l="1"/>
  <c r="B38" i="4" l="1"/>
  <c r="B37" i="4"/>
  <c r="E12" i="4"/>
  <c r="E11" i="4"/>
  <c r="A23" i="4" l="1"/>
  <c r="E9" i="4" l="1"/>
  <c r="A25" i="4"/>
  <c r="A19" i="4"/>
  <c r="F15" i="4"/>
  <c r="C35" i="2"/>
  <c r="B13" i="2"/>
</calcChain>
</file>

<file path=xl/sharedStrings.xml><?xml version="1.0" encoding="utf-8"?>
<sst xmlns="http://schemas.openxmlformats.org/spreadsheetml/2006/main" count="210" uniqueCount="99">
  <si>
    <t>Nom</t>
  </si>
  <si>
    <t>Prénom</t>
  </si>
  <si>
    <t>Etablissement de formation</t>
  </si>
  <si>
    <t>Adresse 1</t>
  </si>
  <si>
    <t>Adresse 2</t>
  </si>
  <si>
    <t>CP</t>
  </si>
  <si>
    <t>Ville</t>
  </si>
  <si>
    <t>e-mail</t>
  </si>
  <si>
    <t>Téléphone</t>
  </si>
  <si>
    <r>
      <t>1</t>
    </r>
    <r>
      <rPr>
        <vertAlign val="superscript"/>
        <sz val="9"/>
        <color theme="1"/>
        <rFont val="Arial"/>
        <family val="2"/>
      </rPr>
      <t>er</t>
    </r>
  </si>
  <si>
    <r>
      <t>2</t>
    </r>
    <r>
      <rPr>
        <vertAlign val="superscript"/>
        <sz val="9"/>
        <color theme="1"/>
        <rFont val="Arial"/>
        <family val="2"/>
      </rPr>
      <t>ème</t>
    </r>
  </si>
  <si>
    <r>
      <t>3</t>
    </r>
    <r>
      <rPr>
        <vertAlign val="superscript"/>
        <sz val="9"/>
        <color theme="1"/>
        <rFont val="Arial"/>
        <family val="2"/>
      </rPr>
      <t>ème</t>
    </r>
  </si>
  <si>
    <t xml:space="preserve">Concours régional </t>
  </si>
  <si>
    <t>Auvergne-Rhône-Alpes</t>
  </si>
  <si>
    <t>Bourgogne-Franche-Comté</t>
  </si>
  <si>
    <t>Bretagne</t>
  </si>
  <si>
    <t>Centre-Val de Loire</t>
  </si>
  <si>
    <t>Corse</t>
  </si>
  <si>
    <t>Grand Est</t>
  </si>
  <si>
    <t>Hauts-de-France</t>
  </si>
  <si>
    <t>Île-de-France</t>
  </si>
  <si>
    <t>Normandie</t>
  </si>
  <si>
    <t>Nouvelle-Aquitaine</t>
  </si>
  <si>
    <t>Occitanie</t>
  </si>
  <si>
    <t>Pays de la Loire</t>
  </si>
  <si>
    <t>Provence-Alpes-Côte d'Azur</t>
  </si>
  <si>
    <t>Régions</t>
  </si>
  <si>
    <t>Date</t>
  </si>
  <si>
    <t>Etablissement organisateur</t>
  </si>
  <si>
    <t>Liste des établissements de formation ayant participé et nombre de participants</t>
  </si>
  <si>
    <t>Total Participants =</t>
  </si>
  <si>
    <t>Nom des établissements</t>
  </si>
  <si>
    <t>Nombre de participants par établissement</t>
  </si>
  <si>
    <t>Pour les établissements, renseigner les intitulés complets</t>
  </si>
  <si>
    <t>Genre</t>
  </si>
  <si>
    <t>Suivi par : Romain Manceau, romain.manceau@valhor.fr, 01 53 91 09 06</t>
  </si>
  <si>
    <r>
      <rPr>
        <sz val="10.5"/>
        <color theme="1"/>
        <rFont val="Calibri"/>
        <family val="2"/>
      </rPr>
      <t>À</t>
    </r>
    <r>
      <rPr>
        <sz val="10.5"/>
        <color theme="1"/>
        <rFont val="Arial"/>
        <family val="2"/>
      </rPr>
      <t xml:space="preserve"> Paris le</t>
    </r>
  </si>
  <si>
    <t xml:space="preserve">nous vous adressons tout d'abord nos sincères félicitations et avons le plaisir de vous annoncer </t>
  </si>
  <si>
    <t>e-mail :</t>
  </si>
  <si>
    <t>Tél :</t>
  </si>
  <si>
    <t>En cas d'erreur, merci de le notifier à romain.manceau@valhor.fr</t>
  </si>
  <si>
    <t>botanique et en provenance de toute la France, y sont attendus !</t>
  </si>
  <si>
    <r>
      <rPr>
        <b/>
        <sz val="10.5"/>
        <color theme="1"/>
        <rFont val="Arial"/>
        <family val="2"/>
      </rPr>
      <t>au parc Eurexpo de Lyon, les 4 et 5 décembre 2019</t>
    </r>
    <r>
      <rPr>
        <sz val="10.5"/>
        <color theme="1"/>
        <rFont val="Arial"/>
        <family val="2"/>
      </rPr>
      <t>. Une centaine de jeunes, tous férus de</t>
    </r>
  </si>
  <si>
    <t>Pour la suite des correspondances, nous vous remercions de vérifier les informations ci-dessous :</t>
  </si>
  <si>
    <t>en contact directement avec le lycée horticole de Dardilly qui a en charge la logistique sur place.</t>
  </si>
  <si>
    <t>Pour la suite de l'organisation et assurer votre venue dans les meilleures conditions, vous serez</t>
  </si>
  <si>
    <t>Si toutefois vous ne pouviez pas être présent à la finale nationale, nous vous remercions de nous</t>
  </si>
  <si>
    <t>chance à un autre candidat.</t>
  </si>
  <si>
    <t>en aviser dès que vous en aurez connaissance, afin de pouvoir vous suppléer et ainsi donner sa</t>
  </si>
  <si>
    <t xml:space="preserve">Toute l'équipe d'organisation - l'Interprofession VAL'HOR, la Direction générale de l'enseignement </t>
  </si>
  <si>
    <t>FNPHP, FNMJ) et la Société Nationale d'Horticulture de France - vous renouvelle ses félicitations</t>
  </si>
  <si>
    <r>
      <t xml:space="preserve">que vous êtes qualifié pour participer à la finale nationale qui se déroulera sur le </t>
    </r>
    <r>
      <rPr>
        <b/>
        <sz val="10.5"/>
        <color theme="1"/>
        <rFont val="Arial"/>
        <family val="2"/>
      </rPr>
      <t>Salon Paysalia</t>
    </r>
    <r>
      <rPr>
        <sz val="10.5"/>
        <color theme="1"/>
        <rFont val="Arial"/>
        <family val="2"/>
      </rPr>
      <t>,</t>
    </r>
  </si>
  <si>
    <t>44 rue d’Alésia 75682 PARIS Cedex 14 - www.valhor.fr - valhor@valhor.fr - Tél : +33 (0)1.53.91.09.09 - Fax : +33 (0)1.53.91.09.08</t>
  </si>
  <si>
    <t>N° SIRET 43198518300026 - APE 9499Z - N° TVA Intra-communautaire FR 59.431.985.183</t>
  </si>
  <si>
    <t>VAL’HOR - l’Interprofession française de l’horticulture, de la fleuristerie et du paysage reconnue par arrêté interministériel le 13/08/1998</t>
  </si>
  <si>
    <t>Mikaël MERCIER</t>
  </si>
  <si>
    <t>Président de VAL'HOR</t>
  </si>
  <si>
    <t>et vous apporte tous ses encouragements.</t>
  </si>
  <si>
    <t>ARA</t>
  </si>
  <si>
    <t>BFC</t>
  </si>
  <si>
    <t>BRE</t>
  </si>
  <si>
    <t>CVL</t>
  </si>
  <si>
    <t>COR</t>
  </si>
  <si>
    <t>GES</t>
  </si>
  <si>
    <t>HDF</t>
  </si>
  <si>
    <t>IDF</t>
  </si>
  <si>
    <t>NOR</t>
  </si>
  <si>
    <t>NAQ</t>
  </si>
  <si>
    <t>OCC</t>
  </si>
  <si>
    <t>PDL</t>
  </si>
  <si>
    <t>PAC</t>
  </si>
  <si>
    <t xml:space="preserve">et de la recherche (DGER), les fédérations professionnelles (Unep - Les entreprises du paysage, </t>
  </si>
  <si>
    <t>Statut</t>
  </si>
  <si>
    <t>Qualifié(e)</t>
  </si>
  <si>
    <t>Formation suivie par l'étudiant</t>
  </si>
  <si>
    <t>Résultat du candidat</t>
  </si>
  <si>
    <t>Suppléant(e)</t>
  </si>
  <si>
    <t>Liste
Aménagements paysagers</t>
  </si>
  <si>
    <t>Liste
Production Horticole</t>
  </si>
  <si>
    <t>dardilly</t>
  </si>
  <si>
    <t>pressin</t>
  </si>
  <si>
    <t>f</t>
  </si>
  <si>
    <t>g</t>
  </si>
  <si>
    <t>h</t>
  </si>
  <si>
    <t>i</t>
  </si>
  <si>
    <t>j</t>
  </si>
  <si>
    <t>k</t>
  </si>
  <si>
    <t>l</t>
  </si>
  <si>
    <t>m</t>
  </si>
  <si>
    <t>mail</t>
  </si>
  <si>
    <t>téléphone</t>
  </si>
  <si>
    <t xml:space="preserve">Etablissement </t>
  </si>
  <si>
    <t>Liste
Distribution/Commerce/Vente</t>
  </si>
  <si>
    <t>Niveau 3 -</t>
  </si>
  <si>
    <t>Niveau 4 -</t>
  </si>
  <si>
    <t>Niveau 5 -</t>
  </si>
  <si>
    <r>
      <t xml:space="preserve">Coordonnées personnelles de l'apprenant - </t>
    </r>
    <r>
      <rPr>
        <b/>
        <u/>
        <sz val="9"/>
        <color theme="0"/>
        <rFont val="Arial"/>
        <family val="2"/>
      </rPr>
      <t>Tous les champs sont à compléter obligatoirement pour les correspondances futures avec les lauréats</t>
    </r>
  </si>
  <si>
    <t>Enseignant référent de l'apprenant</t>
  </si>
  <si>
    <t xml:space="preserve">Résultat du candidat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</si>
</sst>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[$-40C]d\ mmmm\ yyyy;@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color theme="1"/>
      <name val="Arial"/>
      <family val="2"/>
    </font>
    <font>
      <sz val="11"/>
      <color rgb="FF222222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u/>
      <sz val="9"/>
      <color theme="0"/>
      <name val="Arial"/>
      <family val="2"/>
    </font>
    <font>
      <sz val="10.5"/>
      <color theme="1"/>
      <name val="Arial"/>
      <family val="2"/>
    </font>
    <font>
      <sz val="10.5"/>
      <color theme="1"/>
      <name val="Calibri"/>
      <family val="2"/>
    </font>
    <font>
      <b/>
      <sz val="10.5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0.5"/>
      <color rgb="FF0070C0"/>
      <name val="Arial"/>
      <family val="2"/>
    </font>
    <font>
      <sz val="8"/>
      <color theme="9"/>
      <name val="Arial"/>
      <family val="2"/>
    </font>
    <font>
      <sz val="8"/>
      <color rgb="FF00B0F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9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9" tint="-0.24994659260841701"/>
      </bottom>
      <diagonal/>
    </border>
    <border>
      <left style="medium">
        <color indexed="64"/>
      </left>
      <right/>
      <top style="dotted">
        <color theme="9" tint="-0.24994659260841701"/>
      </top>
      <bottom style="dotted">
        <color theme="9" tint="-0.24994659260841701"/>
      </bottom>
      <diagonal/>
    </border>
    <border>
      <left/>
      <right style="medium">
        <color indexed="64"/>
      </right>
      <top style="dotted">
        <color theme="9" tint="-0.24994659260841701"/>
      </top>
      <bottom style="dotted">
        <color theme="9" tint="-0.24994659260841701"/>
      </bottom>
      <diagonal/>
    </border>
    <border>
      <left style="medium">
        <color indexed="64"/>
      </left>
      <right style="thin">
        <color indexed="64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dotted">
        <color theme="9" tint="-0.24994659260841701"/>
      </top>
      <bottom style="dotted">
        <color theme="9" tint="-0.24994659260841701"/>
      </bottom>
      <diagonal/>
    </border>
    <border>
      <left style="medium">
        <color indexed="64"/>
      </left>
      <right/>
      <top style="dotted">
        <color theme="9" tint="-0.24994659260841701"/>
      </top>
      <bottom style="medium">
        <color indexed="64"/>
      </bottom>
      <diagonal/>
    </border>
    <border>
      <left/>
      <right style="medium">
        <color indexed="64"/>
      </right>
      <top style="dotted">
        <color theme="9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9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9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9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7" tint="-0.24994659260841701"/>
      </bottom>
      <diagonal/>
    </border>
    <border>
      <left/>
      <right style="medium">
        <color indexed="64"/>
      </right>
      <top style="medium">
        <color indexed="64"/>
      </top>
      <bottom style="dotted">
        <color theme="7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theme="7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7" tint="-0.24994659260841701"/>
      </bottom>
      <diagonal/>
    </border>
    <border>
      <left style="medium">
        <color indexed="64"/>
      </left>
      <right/>
      <top style="dotted">
        <color theme="7" tint="-0.24994659260841701"/>
      </top>
      <bottom style="dotted">
        <color theme="7" tint="-0.24994659260841701"/>
      </bottom>
      <diagonal/>
    </border>
    <border>
      <left/>
      <right style="medium">
        <color indexed="64"/>
      </right>
      <top style="dotted">
        <color theme="7" tint="-0.24994659260841701"/>
      </top>
      <bottom style="dotted">
        <color theme="7" tint="-0.24994659260841701"/>
      </bottom>
      <diagonal/>
    </border>
    <border>
      <left style="medium">
        <color indexed="64"/>
      </left>
      <right style="thin">
        <color indexed="64"/>
      </right>
      <top style="dotted">
        <color theme="7" tint="-0.24994659260841701"/>
      </top>
      <bottom style="dotted">
        <color theme="7" tint="-0.24994659260841701"/>
      </bottom>
      <diagonal/>
    </border>
    <border>
      <left style="thin">
        <color indexed="64"/>
      </left>
      <right style="thin">
        <color indexed="64"/>
      </right>
      <top style="dotted">
        <color theme="7" tint="-0.24994659260841701"/>
      </top>
      <bottom style="dotted">
        <color theme="7" tint="-0.24994659260841701"/>
      </bottom>
      <diagonal/>
    </border>
    <border>
      <left style="thin">
        <color indexed="64"/>
      </left>
      <right style="medium">
        <color indexed="64"/>
      </right>
      <top style="dotted">
        <color theme="7" tint="-0.24994659260841701"/>
      </top>
      <bottom style="dotted">
        <color theme="7" tint="-0.24994659260841701"/>
      </bottom>
      <diagonal/>
    </border>
    <border>
      <left style="medium">
        <color indexed="64"/>
      </left>
      <right/>
      <top style="dotted">
        <color theme="7" tint="-0.24994659260841701"/>
      </top>
      <bottom style="medium">
        <color indexed="64"/>
      </bottom>
      <diagonal/>
    </border>
    <border>
      <left/>
      <right style="medium">
        <color indexed="64"/>
      </right>
      <top style="dotted">
        <color theme="7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7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7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7" tint="-0.2499465926084170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7" tint="-0.24994659260841701"/>
      </bottom>
      <diagonal/>
    </border>
    <border>
      <left style="thin">
        <color indexed="64"/>
      </left>
      <right/>
      <top style="dotted">
        <color theme="7" tint="-0.24994659260841701"/>
      </top>
      <bottom style="dotted">
        <color theme="7" tint="-0.24994659260841701"/>
      </bottom>
      <diagonal/>
    </border>
    <border>
      <left style="thin">
        <color indexed="64"/>
      </left>
      <right/>
      <top style="dotted">
        <color theme="7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9" tint="-0.24994659260841701"/>
      </bottom>
      <diagonal/>
    </border>
    <border>
      <left style="thin">
        <color indexed="64"/>
      </left>
      <right/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/>
      <top style="dotted">
        <color theme="9" tint="-0.2499465926084170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theme="7" tint="-0.24994659260841701"/>
      </bottom>
      <diagonal/>
    </border>
    <border>
      <left/>
      <right style="thin">
        <color indexed="64"/>
      </right>
      <top style="dotted">
        <color theme="7" tint="-0.24994659260841701"/>
      </top>
      <bottom style="dotted">
        <color theme="7" tint="-0.24994659260841701"/>
      </bottom>
      <diagonal/>
    </border>
    <border>
      <left/>
      <right style="thin">
        <color indexed="64"/>
      </right>
      <top style="dotted">
        <color theme="7" tint="-0.2499465926084170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theme="9" tint="-0.24994659260841701"/>
      </bottom>
      <diagonal/>
    </border>
    <border>
      <left/>
      <right style="thin">
        <color indexed="64"/>
      </right>
      <top style="dotted">
        <color theme="9" tint="-0.24994659260841701"/>
      </top>
      <bottom style="dotted">
        <color theme="9" tint="-0.24994659260841701"/>
      </bottom>
      <diagonal/>
    </border>
    <border>
      <left/>
      <right style="thin">
        <color indexed="64"/>
      </right>
      <top style="dotted">
        <color theme="9" tint="-0.24994659260841701"/>
      </top>
      <bottom style="medium">
        <color indexed="64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  <border>
      <left/>
      <right/>
      <top/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dotted">
        <color theme="5"/>
      </bottom>
      <diagonal/>
    </border>
    <border>
      <left/>
      <right/>
      <top style="dotted">
        <color theme="5"/>
      </top>
      <bottom style="dotted">
        <color theme="5"/>
      </bottom>
      <diagonal/>
    </border>
    <border>
      <left/>
      <right/>
      <top style="dotted">
        <color theme="5"/>
      </top>
      <bottom style="medium">
        <color theme="5"/>
      </bottom>
      <diagonal/>
    </border>
    <border>
      <left style="dashed">
        <color theme="5"/>
      </left>
      <right/>
      <top style="medium">
        <color theme="5"/>
      </top>
      <bottom style="dotted">
        <color theme="5"/>
      </bottom>
      <diagonal/>
    </border>
    <border>
      <left style="dashed">
        <color theme="5"/>
      </left>
      <right/>
      <top style="dotted">
        <color theme="5"/>
      </top>
      <bottom style="dotted">
        <color theme="5"/>
      </bottom>
      <diagonal/>
    </border>
    <border>
      <left style="dashed">
        <color theme="5"/>
      </left>
      <right/>
      <top style="dotted">
        <color theme="5"/>
      </top>
      <bottom style="medium">
        <color theme="5"/>
      </bottom>
      <diagonal/>
    </border>
    <border>
      <left/>
      <right/>
      <top style="medium">
        <color indexed="64"/>
      </top>
      <bottom style="dotted">
        <color theme="7" tint="-0.24994659260841701"/>
      </bottom>
      <diagonal/>
    </border>
    <border>
      <left/>
      <right/>
      <top style="dotted">
        <color theme="7" tint="-0.24994659260841701"/>
      </top>
      <bottom style="dotted">
        <color theme="7" tint="-0.24994659260841701"/>
      </bottom>
      <diagonal/>
    </border>
    <border>
      <left/>
      <right/>
      <top style="dotted">
        <color theme="7" tint="-0.24994659260841701"/>
      </top>
      <bottom style="medium">
        <color indexed="64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/>
      <bottom/>
      <diagonal/>
    </border>
    <border>
      <left style="medium">
        <color indexed="64"/>
      </left>
      <right style="medium">
        <color rgb="FF7030A0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2" fillId="5" borderId="6" xfId="0" applyFont="1" applyFill="1" applyBorder="1" applyAlignment="1">
      <alignment horizontal="left" vertical="center" indent="1"/>
    </xf>
    <xf numFmtId="0" fontId="2" fillId="5" borderId="7" xfId="0" applyFont="1" applyFill="1" applyBorder="1" applyAlignment="1">
      <alignment horizontal="left" vertical="center" indent="1"/>
    </xf>
    <xf numFmtId="0" fontId="2" fillId="5" borderId="8" xfId="0" applyFont="1" applyFill="1" applyBorder="1" applyAlignment="1">
      <alignment horizontal="left" vertical="center" indent="1"/>
    </xf>
    <xf numFmtId="0" fontId="2" fillId="7" borderId="6" xfId="0" applyFont="1" applyFill="1" applyBorder="1" applyAlignment="1">
      <alignment horizontal="left" vertical="center" indent="1"/>
    </xf>
    <xf numFmtId="0" fontId="2" fillId="7" borderId="7" xfId="0" applyFont="1" applyFill="1" applyBorder="1" applyAlignment="1">
      <alignment horizontal="left" vertical="center" indent="1"/>
    </xf>
    <xf numFmtId="0" fontId="2" fillId="7" borderId="8" xfId="0" applyFont="1" applyFill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2"/>
    </xf>
    <xf numFmtId="0" fontId="1" fillId="0" borderId="10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1"/>
    </xf>
    <xf numFmtId="0" fontId="1" fillId="0" borderId="14" xfId="0" applyFont="1" applyBorder="1" applyAlignment="1">
      <alignment horizontal="left" vertical="center" indent="2"/>
    </xf>
    <xf numFmtId="0" fontId="1" fillId="0" borderId="15" xfId="0" applyFont="1" applyBorder="1" applyAlignment="1">
      <alignment horizontal="left" vertical="center" indent="2"/>
    </xf>
    <xf numFmtId="0" fontId="1" fillId="0" borderId="17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2"/>
    </xf>
    <xf numFmtId="0" fontId="1" fillId="0" borderId="20" xfId="0" applyFont="1" applyBorder="1" applyAlignment="1">
      <alignment horizontal="left" vertical="center" indent="2"/>
    </xf>
    <xf numFmtId="0" fontId="1" fillId="0" borderId="22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2"/>
    </xf>
    <xf numFmtId="0" fontId="1" fillId="0" borderId="25" xfId="0" applyFont="1" applyBorder="1" applyAlignment="1">
      <alignment horizontal="left" vertical="center" indent="2"/>
    </xf>
    <xf numFmtId="0" fontId="1" fillId="0" borderId="27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2"/>
    </xf>
    <xf numFmtId="0" fontId="1" fillId="0" borderId="30" xfId="0" applyFont="1" applyBorder="1" applyAlignment="1">
      <alignment horizontal="left" vertical="center" indent="2"/>
    </xf>
    <xf numFmtId="0" fontId="1" fillId="0" borderId="32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2"/>
    </xf>
    <xf numFmtId="0" fontId="1" fillId="0" borderId="35" xfId="0" applyFont="1" applyBorder="1" applyAlignment="1">
      <alignment horizontal="left" vertical="center" indent="2"/>
    </xf>
    <xf numFmtId="0" fontId="1" fillId="0" borderId="37" xfId="0" applyFont="1" applyBorder="1" applyAlignment="1">
      <alignment horizontal="left" vertical="center" indent="1"/>
    </xf>
    <xf numFmtId="0" fontId="2" fillId="5" borderId="41" xfId="0" applyFont="1" applyFill="1" applyBorder="1" applyAlignment="1">
      <alignment horizontal="left" vertical="center" indent="1"/>
    </xf>
    <xf numFmtId="0" fontId="1" fillId="0" borderId="42" xfId="0" applyFont="1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" fillId="0" borderId="44" xfId="0" applyFont="1" applyBorder="1" applyAlignment="1">
      <alignment horizontal="left" vertical="center" indent="1"/>
    </xf>
    <xf numFmtId="0" fontId="2" fillId="7" borderId="41" xfId="0" applyFont="1" applyFill="1" applyBorder="1" applyAlignment="1">
      <alignment horizontal="left" vertical="center" indent="1"/>
    </xf>
    <xf numFmtId="0" fontId="1" fillId="0" borderId="45" xfId="0" applyFont="1" applyBorder="1" applyAlignment="1">
      <alignment horizontal="left" vertical="center" indent="1"/>
    </xf>
    <xf numFmtId="0" fontId="1" fillId="0" borderId="46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2" fillId="5" borderId="48" xfId="0" applyFont="1" applyFill="1" applyBorder="1" applyAlignment="1">
      <alignment horizontal="left" vertical="center" indent="1"/>
    </xf>
    <xf numFmtId="0" fontId="1" fillId="0" borderId="49" xfId="0" applyFont="1" applyBorder="1" applyAlignment="1">
      <alignment horizontal="left" vertical="center" indent="1"/>
    </xf>
    <xf numFmtId="0" fontId="1" fillId="0" borderId="50" xfId="0" applyFont="1" applyBorder="1" applyAlignment="1">
      <alignment horizontal="left" vertical="center" indent="1"/>
    </xf>
    <xf numFmtId="0" fontId="1" fillId="0" borderId="51" xfId="0" applyFont="1" applyBorder="1" applyAlignment="1">
      <alignment horizontal="left" vertical="center" indent="1"/>
    </xf>
    <xf numFmtId="0" fontId="2" fillId="7" borderId="48" xfId="0" applyFont="1" applyFill="1" applyBorder="1" applyAlignment="1">
      <alignment horizontal="left" vertical="center" indent="1"/>
    </xf>
    <xf numFmtId="0" fontId="1" fillId="0" borderId="52" xfId="0" applyFont="1" applyBorder="1" applyAlignment="1">
      <alignment horizontal="left" vertical="center" indent="1"/>
    </xf>
    <xf numFmtId="0" fontId="1" fillId="0" borderId="53" xfId="0" applyFont="1" applyBorder="1" applyAlignment="1">
      <alignment horizontal="left" vertical="center" indent="1"/>
    </xf>
    <xf numFmtId="0" fontId="1" fillId="0" borderId="54" xfId="0" applyFont="1" applyBorder="1" applyAlignment="1">
      <alignment horizontal="left" vertical="center" indent="1"/>
    </xf>
    <xf numFmtId="0" fontId="1" fillId="11" borderId="39" xfId="0" applyFont="1" applyFill="1" applyBorder="1" applyAlignment="1">
      <alignment horizontal="left" vertical="center" indent="1"/>
    </xf>
    <xf numFmtId="0" fontId="1" fillId="11" borderId="0" xfId="0" applyFont="1" applyFill="1" applyAlignment="1">
      <alignment horizontal="left" vertical="center" indent="1"/>
    </xf>
    <xf numFmtId="0" fontId="1" fillId="13" borderId="58" xfId="0" applyFont="1" applyFill="1" applyBorder="1" applyAlignment="1">
      <alignment horizontal="left" vertical="center" indent="1"/>
    </xf>
    <xf numFmtId="0" fontId="1" fillId="13" borderId="0" xfId="0" applyFont="1" applyFill="1" applyAlignment="1">
      <alignment horizontal="left" vertical="center" indent="3"/>
    </xf>
    <xf numFmtId="0" fontId="1" fillId="13" borderId="0" xfId="0" applyFont="1" applyFill="1" applyAlignment="1">
      <alignment horizontal="left" vertical="center" indent="1"/>
    </xf>
    <xf numFmtId="0" fontId="3" fillId="12" borderId="56" xfId="0" applyFont="1" applyFill="1" applyBorder="1" applyAlignment="1">
      <alignment horizontal="center" vertical="center"/>
    </xf>
    <xf numFmtId="0" fontId="1" fillId="12" borderId="56" xfId="0" applyFont="1" applyFill="1" applyBorder="1" applyAlignment="1">
      <alignment horizontal="left" vertical="center" indent="1"/>
    </xf>
    <xf numFmtId="0" fontId="1" fillId="13" borderId="1" xfId="0" applyFont="1" applyFill="1" applyBorder="1" applyAlignment="1">
      <alignment horizontal="left" vertical="center" indent="1"/>
    </xf>
    <xf numFmtId="0" fontId="4" fillId="4" borderId="40" xfId="0" applyFont="1" applyFill="1" applyBorder="1" applyAlignment="1">
      <alignment horizontal="left" vertical="center" indent="1"/>
    </xf>
    <xf numFmtId="0" fontId="1" fillId="11" borderId="2" xfId="0" applyFont="1" applyFill="1" applyBorder="1" applyAlignment="1">
      <alignment horizontal="left" vertical="center" indent="1"/>
    </xf>
    <xf numFmtId="0" fontId="6" fillId="14" borderId="60" xfId="0" applyFont="1" applyFill="1" applyBorder="1" applyAlignment="1">
      <alignment vertical="center" wrapText="1"/>
    </xf>
    <xf numFmtId="0" fontId="2" fillId="0" borderId="0" xfId="0" applyFont="1"/>
    <xf numFmtId="0" fontId="1" fillId="10" borderId="61" xfId="0" applyFont="1" applyFill="1" applyBorder="1" applyAlignment="1">
      <alignment horizontal="left" vertical="center" indent="1"/>
    </xf>
    <xf numFmtId="0" fontId="2" fillId="0" borderId="61" xfId="0" applyFont="1" applyBorder="1" applyAlignment="1">
      <alignment horizontal="left" vertical="center" indent="1"/>
    </xf>
    <xf numFmtId="0" fontId="3" fillId="8" borderId="61" xfId="0" applyFont="1" applyFill="1" applyBorder="1" applyAlignment="1">
      <alignment horizontal="left" vertical="center" indent="1"/>
    </xf>
    <xf numFmtId="0" fontId="1" fillId="10" borderId="64" xfId="0" applyFont="1" applyFill="1" applyBorder="1" applyAlignment="1">
      <alignment horizontal="left" vertical="center" indent="1"/>
    </xf>
    <xf numFmtId="0" fontId="1" fillId="10" borderId="65" xfId="0" applyFont="1" applyFill="1" applyBorder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0" fontId="1" fillId="9" borderId="63" xfId="0" applyFont="1" applyFill="1" applyBorder="1" applyAlignment="1">
      <alignment horizontal="left" vertical="center" indent="1"/>
    </xf>
    <xf numFmtId="0" fontId="1" fillId="10" borderId="66" xfId="0" applyFont="1" applyFill="1" applyBorder="1" applyAlignment="1">
      <alignment horizontal="center" vertical="center"/>
    </xf>
    <xf numFmtId="0" fontId="1" fillId="10" borderId="67" xfId="0" applyFont="1" applyFill="1" applyBorder="1" applyAlignment="1">
      <alignment horizontal="center" vertical="center"/>
    </xf>
    <xf numFmtId="0" fontId="1" fillId="10" borderId="68" xfId="0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7" fillId="0" borderId="27" xfId="1" applyBorder="1" applyAlignment="1">
      <alignment horizontal="left" vertical="center" indent="1"/>
    </xf>
    <xf numFmtId="164" fontId="1" fillId="0" borderId="28" xfId="0" applyNumberFormat="1" applyFont="1" applyBorder="1" applyAlignment="1">
      <alignment horizontal="left" vertical="center" indent="1"/>
    </xf>
    <xf numFmtId="164" fontId="1" fillId="0" borderId="33" xfId="0" applyNumberFormat="1" applyFont="1" applyBorder="1" applyAlignment="1">
      <alignment horizontal="left" vertical="center" indent="1"/>
    </xf>
    <xf numFmtId="164" fontId="1" fillId="0" borderId="38" xfId="0" applyNumberFormat="1" applyFont="1" applyBorder="1" applyAlignment="1">
      <alignment horizontal="left" vertical="center" indent="1"/>
    </xf>
    <xf numFmtId="164" fontId="1" fillId="0" borderId="13" xfId="0" applyNumberFormat="1" applyFont="1" applyBorder="1" applyAlignment="1">
      <alignment horizontal="left" vertical="center" indent="1"/>
    </xf>
    <xf numFmtId="164" fontId="1" fillId="0" borderId="18" xfId="0" applyNumberFormat="1" applyFont="1" applyBorder="1" applyAlignment="1">
      <alignment horizontal="left" vertical="center" indent="1"/>
    </xf>
    <xf numFmtId="164" fontId="1" fillId="0" borderId="23" xfId="0" applyNumberFormat="1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2"/>
    </xf>
    <xf numFmtId="0" fontId="1" fillId="0" borderId="16" xfId="0" applyFont="1" applyBorder="1" applyAlignment="1">
      <alignment horizontal="left" vertical="center" indent="2"/>
    </xf>
    <xf numFmtId="0" fontId="1" fillId="0" borderId="21" xfId="0" applyFont="1" applyBorder="1" applyAlignment="1">
      <alignment horizontal="left" vertical="center" indent="2"/>
    </xf>
    <xf numFmtId="0" fontId="1" fillId="0" borderId="26" xfId="0" applyFont="1" applyBorder="1" applyAlignment="1">
      <alignment horizontal="left" vertical="center" indent="2"/>
    </xf>
    <xf numFmtId="0" fontId="1" fillId="0" borderId="31" xfId="0" applyFont="1" applyBorder="1" applyAlignment="1">
      <alignment horizontal="left" vertical="center" indent="2"/>
    </xf>
    <xf numFmtId="0" fontId="1" fillId="0" borderId="36" xfId="0" applyFont="1" applyBorder="1" applyAlignment="1">
      <alignment horizontal="left" vertical="center" indent="2"/>
    </xf>
    <xf numFmtId="0" fontId="10" fillId="0" borderId="0" xfId="0" applyFont="1"/>
    <xf numFmtId="0" fontId="12" fillId="0" borderId="0" xfId="0" applyFont="1"/>
    <xf numFmtId="165" fontId="10" fillId="0" borderId="0" xfId="0" applyNumberFormat="1" applyFont="1" applyAlignment="1">
      <alignment horizontal="left"/>
    </xf>
    <xf numFmtId="0" fontId="13" fillId="0" borderId="0" xfId="0" applyFont="1"/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72" xfId="0" applyFont="1" applyBorder="1"/>
    <xf numFmtId="0" fontId="13" fillId="0" borderId="0" xfId="0" applyFont="1" applyAlignment="1">
      <alignment horizontal="left" vertical="center" indent="1"/>
    </xf>
    <xf numFmtId="0" fontId="13" fillId="12" borderId="55" xfId="0" applyFont="1" applyFill="1" applyBorder="1" applyAlignment="1">
      <alignment horizontal="left" vertical="center" indent="1"/>
    </xf>
    <xf numFmtId="0" fontId="13" fillId="13" borderId="57" xfId="0" applyFont="1" applyFill="1" applyBorder="1" applyAlignment="1">
      <alignment horizontal="left" vertical="center" indent="1"/>
    </xf>
    <xf numFmtId="0" fontId="13" fillId="13" borderId="59" xfId="0" applyFont="1" applyFill="1" applyBorder="1" applyAlignment="1">
      <alignment horizontal="left" vertical="center" indent="1"/>
    </xf>
    <xf numFmtId="0" fontId="17" fillId="13" borderId="59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1" fillId="10" borderId="69" xfId="0" applyFont="1" applyFill="1" applyBorder="1" applyAlignment="1">
      <alignment horizontal="center" vertical="center"/>
    </xf>
    <xf numFmtId="0" fontId="1" fillId="10" borderId="70" xfId="0" applyFont="1" applyFill="1" applyBorder="1" applyAlignment="1">
      <alignment horizontal="center" vertical="center"/>
    </xf>
    <xf numFmtId="0" fontId="1" fillId="10" borderId="71" xfId="0" applyFont="1" applyFill="1" applyBorder="1" applyAlignment="1">
      <alignment horizontal="center" vertical="center"/>
    </xf>
    <xf numFmtId="0" fontId="10" fillId="15" borderId="0" xfId="0" applyFont="1" applyFill="1" applyAlignment="1">
      <alignment horizontal="left"/>
    </xf>
    <xf numFmtId="0" fontId="7" fillId="0" borderId="12" xfId="1" applyBorder="1" applyAlignment="1">
      <alignment horizontal="left" vertical="center" indent="1"/>
    </xf>
    <xf numFmtId="0" fontId="7" fillId="0" borderId="32" xfId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13" borderId="58" xfId="0" applyFont="1" applyFill="1" applyBorder="1" applyAlignment="1">
      <alignment horizontal="center" vertical="center"/>
    </xf>
    <xf numFmtId="9" fontId="1" fillId="0" borderId="42" xfId="0" applyNumberFormat="1" applyFont="1" applyBorder="1" applyAlignment="1">
      <alignment horizontal="center" vertical="center"/>
    </xf>
    <xf numFmtId="9" fontId="1" fillId="0" borderId="43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9" fontId="1" fillId="0" borderId="45" xfId="0" applyNumberFormat="1" applyFont="1" applyBorder="1" applyAlignment="1">
      <alignment horizontal="center" vertical="center"/>
    </xf>
    <xf numFmtId="166" fontId="1" fillId="10" borderId="61" xfId="0" applyNumberFormat="1" applyFont="1" applyFill="1" applyBorder="1" applyAlignment="1">
      <alignment horizontal="left" vertical="center" indent="1"/>
    </xf>
    <xf numFmtId="0" fontId="3" fillId="16" borderId="74" xfId="0" applyFont="1" applyFill="1" applyBorder="1" applyAlignment="1">
      <alignment horizontal="left" vertical="center" indent="1"/>
    </xf>
    <xf numFmtId="0" fontId="3" fillId="16" borderId="73" xfId="0" applyFont="1" applyFill="1" applyBorder="1" applyAlignment="1">
      <alignment horizontal="left" vertical="center" indent="1"/>
    </xf>
    <xf numFmtId="0" fontId="1" fillId="17" borderId="0" xfId="0" applyFont="1" applyFill="1" applyAlignment="1">
      <alignment horizontal="left" vertical="center" indent="1"/>
    </xf>
    <xf numFmtId="0" fontId="1" fillId="17" borderId="0" xfId="0" applyFont="1" applyFill="1" applyAlignment="1">
      <alignment horizontal="center" vertical="center"/>
    </xf>
    <xf numFmtId="0" fontId="1" fillId="17" borderId="75" xfId="0" applyFont="1" applyFill="1" applyBorder="1" applyAlignment="1">
      <alignment horizontal="left" vertical="center" indent="1"/>
    </xf>
    <xf numFmtId="0" fontId="1" fillId="17" borderId="76" xfId="0" applyFont="1" applyFill="1" applyBorder="1" applyAlignment="1">
      <alignment horizontal="left" vertical="center" indent="1"/>
    </xf>
    <xf numFmtId="0" fontId="2" fillId="19" borderId="6" xfId="0" applyFont="1" applyFill="1" applyBorder="1" applyAlignment="1">
      <alignment horizontal="left" vertical="center" indent="1"/>
    </xf>
    <xf numFmtId="0" fontId="2" fillId="19" borderId="7" xfId="0" applyFont="1" applyFill="1" applyBorder="1" applyAlignment="1">
      <alignment horizontal="left" vertical="center" indent="1"/>
    </xf>
    <xf numFmtId="0" fontId="2" fillId="19" borderId="41" xfId="0" applyFont="1" applyFill="1" applyBorder="1" applyAlignment="1">
      <alignment horizontal="left" vertical="center" indent="1"/>
    </xf>
    <xf numFmtId="0" fontId="2" fillId="19" borderId="48" xfId="0" applyFont="1" applyFill="1" applyBorder="1" applyAlignment="1">
      <alignment horizontal="left" vertical="center" indent="1"/>
    </xf>
    <xf numFmtId="0" fontId="2" fillId="19" borderId="8" xfId="0" applyFont="1" applyFill="1" applyBorder="1" applyAlignment="1">
      <alignment horizontal="left" vertical="center" indent="1"/>
    </xf>
    <xf numFmtId="0" fontId="2" fillId="0" borderId="61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12" borderId="5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CC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1</xdr:col>
      <xdr:colOff>1430135</xdr:colOff>
      <xdr:row>1</xdr:row>
      <xdr:rowOff>1162050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DE1E99-427B-4AB1-9EE4-87BE3655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4775"/>
          <a:ext cx="1401560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</xdr:rowOff>
    </xdr:from>
    <xdr:to>
      <xdr:col>4</xdr:col>
      <xdr:colOff>514351</xdr:colOff>
      <xdr:row>6</xdr:row>
      <xdr:rowOff>105293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51E031-DE91-4EDD-AECD-300D675E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1" y="1"/>
          <a:ext cx="1333500" cy="1133992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16</xdr:row>
      <xdr:rowOff>123825</xdr:rowOff>
    </xdr:from>
    <xdr:to>
      <xdr:col>6</xdr:col>
      <xdr:colOff>419100</xdr:colOff>
      <xdr:row>21</xdr:row>
      <xdr:rowOff>85304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973A0D5-FFF3-46EA-AE9D-005DE4A9F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2876550"/>
          <a:ext cx="885825" cy="81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496A-68DF-4E29-828B-26E7E5CB0D56}">
  <dimension ref="B2:C35"/>
  <sheetViews>
    <sheetView showGridLines="0" zoomScaleNormal="100" workbookViewId="0">
      <selection activeCell="H18" sqref="H18"/>
    </sheetView>
  </sheetViews>
  <sheetFormatPr baseColWidth="10" defaultColWidth="11.42578125" defaultRowHeight="18.75" customHeight="1" x14ac:dyDescent="0.25"/>
  <cols>
    <col min="1" max="1" width="1" style="2" customWidth="1"/>
    <col min="2" max="2" width="45.5703125" style="2" customWidth="1"/>
    <col min="3" max="3" width="39.42578125" style="2" customWidth="1"/>
    <col min="4" max="16384" width="11.42578125" style="2"/>
  </cols>
  <sheetData>
    <row r="2" spans="2:3" ht="108.75" customHeight="1" x14ac:dyDescent="0.25"/>
    <row r="3" spans="2:3" ht="18.75" customHeight="1" thickBot="1" x14ac:dyDescent="0.3">
      <c r="B3" s="56" t="s">
        <v>12</v>
      </c>
      <c r="C3" s="55" t="s">
        <v>23</v>
      </c>
    </row>
    <row r="5" spans="2:3" ht="18.75" customHeight="1" thickBot="1" x14ac:dyDescent="0.3">
      <c r="B5" s="56" t="s">
        <v>27</v>
      </c>
      <c r="C5" s="115">
        <v>43609</v>
      </c>
    </row>
    <row r="7" spans="2:3" ht="18.75" customHeight="1" thickBot="1" x14ac:dyDescent="0.3">
      <c r="B7" s="56" t="s">
        <v>28</v>
      </c>
      <c r="C7" s="55" t="s">
        <v>79</v>
      </c>
    </row>
    <row r="9" spans="2:3" ht="18.75" customHeight="1" thickBot="1" x14ac:dyDescent="0.3">
      <c r="B9" s="127" t="s">
        <v>29</v>
      </c>
      <c r="C9" s="127"/>
    </row>
    <row r="10" spans="2:3" ht="7.5" customHeight="1" x14ac:dyDescent="0.25"/>
    <row r="11" spans="2:3" ht="15" customHeight="1" x14ac:dyDescent="0.25">
      <c r="B11" s="66" t="s">
        <v>33</v>
      </c>
    </row>
    <row r="12" spans="2:3" ht="18.75" customHeight="1" thickBot="1" x14ac:dyDescent="0.3">
      <c r="B12" s="57" t="s">
        <v>31</v>
      </c>
      <c r="C12" s="57" t="s">
        <v>32</v>
      </c>
    </row>
    <row r="13" spans="2:3" ht="18.75" customHeight="1" x14ac:dyDescent="0.25">
      <c r="B13" s="61" t="str">
        <f>C7</f>
        <v>dardilly</v>
      </c>
      <c r="C13" s="62">
        <v>1</v>
      </c>
    </row>
    <row r="14" spans="2:3" ht="18.75" customHeight="1" x14ac:dyDescent="0.25">
      <c r="B14" s="58" t="s">
        <v>80</v>
      </c>
      <c r="C14" s="63">
        <v>10</v>
      </c>
    </row>
    <row r="15" spans="2:3" ht="18.75" customHeight="1" x14ac:dyDescent="0.25">
      <c r="B15" s="58" t="s">
        <v>81</v>
      </c>
      <c r="C15" s="63">
        <v>11</v>
      </c>
    </row>
    <row r="16" spans="2:3" ht="18.75" customHeight="1" x14ac:dyDescent="0.25">
      <c r="B16" s="58" t="s">
        <v>82</v>
      </c>
      <c r="C16" s="63">
        <v>2</v>
      </c>
    </row>
    <row r="17" spans="2:3" ht="18.75" customHeight="1" x14ac:dyDescent="0.25">
      <c r="B17" s="58" t="s">
        <v>83</v>
      </c>
      <c r="C17" s="63">
        <v>5</v>
      </c>
    </row>
    <row r="18" spans="2:3" ht="18.75" customHeight="1" x14ac:dyDescent="0.25">
      <c r="B18" s="58" t="s">
        <v>84</v>
      </c>
      <c r="C18" s="63">
        <v>8</v>
      </c>
    </row>
    <row r="19" spans="2:3" ht="18.75" customHeight="1" x14ac:dyDescent="0.25">
      <c r="B19" s="58" t="s">
        <v>85</v>
      </c>
      <c r="C19" s="63">
        <v>9</v>
      </c>
    </row>
    <row r="20" spans="2:3" ht="18.75" customHeight="1" x14ac:dyDescent="0.25">
      <c r="B20" s="58" t="s">
        <v>86</v>
      </c>
      <c r="C20" s="63">
        <v>54</v>
      </c>
    </row>
    <row r="21" spans="2:3" ht="18.75" customHeight="1" x14ac:dyDescent="0.25">
      <c r="B21" s="58" t="s">
        <v>87</v>
      </c>
      <c r="C21" s="63">
        <v>5</v>
      </c>
    </row>
    <row r="22" spans="2:3" ht="18.75" customHeight="1" x14ac:dyDescent="0.25">
      <c r="B22" s="58" t="s">
        <v>88</v>
      </c>
      <c r="C22" s="63">
        <v>5</v>
      </c>
    </row>
    <row r="23" spans="2:3" ht="18.75" customHeight="1" x14ac:dyDescent="0.25">
      <c r="B23" s="58"/>
      <c r="C23" s="63"/>
    </row>
    <row r="24" spans="2:3" ht="18.75" customHeight="1" x14ac:dyDescent="0.25">
      <c r="B24" s="58"/>
      <c r="C24" s="63"/>
    </row>
    <row r="25" spans="2:3" ht="18.75" customHeight="1" x14ac:dyDescent="0.25">
      <c r="B25" s="58"/>
      <c r="C25" s="63"/>
    </row>
    <row r="26" spans="2:3" ht="18.75" customHeight="1" x14ac:dyDescent="0.25">
      <c r="B26" s="58"/>
      <c r="C26" s="63"/>
    </row>
    <row r="27" spans="2:3" ht="18.75" customHeight="1" x14ac:dyDescent="0.25">
      <c r="B27" s="58"/>
      <c r="C27" s="63"/>
    </row>
    <row r="28" spans="2:3" ht="18.75" customHeight="1" x14ac:dyDescent="0.25">
      <c r="B28" s="58"/>
      <c r="C28" s="63"/>
    </row>
    <row r="29" spans="2:3" ht="18.75" customHeight="1" x14ac:dyDescent="0.25">
      <c r="B29" s="58"/>
      <c r="C29" s="63"/>
    </row>
    <row r="30" spans="2:3" ht="18.75" customHeight="1" x14ac:dyDescent="0.25">
      <c r="B30" s="58"/>
      <c r="C30" s="63"/>
    </row>
    <row r="31" spans="2:3" ht="18.75" customHeight="1" x14ac:dyDescent="0.25">
      <c r="B31" s="58"/>
      <c r="C31" s="63"/>
    </row>
    <row r="32" spans="2:3" ht="18.75" customHeight="1" x14ac:dyDescent="0.25">
      <c r="B32" s="58"/>
      <c r="C32" s="63"/>
    </row>
    <row r="33" spans="2:3" ht="18.75" customHeight="1" x14ac:dyDescent="0.25">
      <c r="B33" s="58"/>
      <c r="C33" s="63"/>
    </row>
    <row r="34" spans="2:3" ht="18.75" customHeight="1" thickBot="1" x14ac:dyDescent="0.3">
      <c r="B34" s="59"/>
      <c r="C34" s="64"/>
    </row>
    <row r="35" spans="2:3" ht="18.75" customHeight="1" thickBot="1" x14ac:dyDescent="0.3">
      <c r="B35" s="60" t="s">
        <v>30</v>
      </c>
      <c r="C35" s="65">
        <f>SUM(C13:C34)</f>
        <v>110</v>
      </c>
    </row>
  </sheetData>
  <mergeCells count="1">
    <mergeCell ref="B9:C9"/>
  </mergeCells>
  <dataValidations count="1">
    <dataValidation type="list" allowBlank="1" showInputMessage="1" showErrorMessage="1" sqref="C3" xr:uid="{4887E1D0-C0D0-4E75-A4BE-F5F1047E800D}">
      <formula1>tabregions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DEDA-4DBC-4953-B47A-EA51FC36965F}">
  <dimension ref="A1:AA35"/>
  <sheetViews>
    <sheetView showGridLines="0" tabSelected="1" zoomScaleNormal="100" workbookViewId="0">
      <selection activeCell="G7" sqref="G7"/>
    </sheetView>
  </sheetViews>
  <sheetFormatPr baseColWidth="10" defaultColWidth="11.42578125" defaultRowHeight="18.75" customHeight="1" x14ac:dyDescent="0.25"/>
  <cols>
    <col min="1" max="1" width="1.85546875" style="67" customWidth="1"/>
    <col min="2" max="2" width="1.7109375" style="91" customWidth="1"/>
    <col min="3" max="3" width="12.42578125" style="2" customWidth="1"/>
    <col min="4" max="4" width="12.5703125" style="2" customWidth="1"/>
    <col min="5" max="5" width="14.5703125" style="2" customWidth="1"/>
    <col min="6" max="6" width="9.140625" style="2" customWidth="1"/>
    <col min="7" max="8" width="20.7109375" style="2" customWidth="1"/>
    <col min="9" max="9" width="28.5703125" style="2" customWidth="1"/>
    <col min="10" max="10" width="31.140625" style="2" customWidth="1"/>
    <col min="11" max="11" width="31.140625" style="103" customWidth="1"/>
    <col min="12" max="13" width="1.7109375" style="2" customWidth="1"/>
    <col min="14" max="15" width="26.140625" style="2" customWidth="1"/>
    <col min="16" max="16" width="11.42578125" style="2"/>
    <col min="17" max="17" width="18.5703125" style="2" customWidth="1"/>
    <col min="18" max="18" width="32.140625" style="2" customWidth="1"/>
    <col min="19" max="19" width="19.140625" style="2" customWidth="1"/>
    <col min="20" max="21" width="1.7109375" style="2" customWidth="1"/>
    <col min="22" max="23" width="17.140625" style="2" customWidth="1"/>
    <col min="24" max="24" width="24.85546875" style="2" bestFit="1" customWidth="1"/>
    <col min="25" max="25" width="21.140625" style="2" customWidth="1"/>
    <col min="26" max="26" width="24.42578125" style="2" bestFit="1" customWidth="1"/>
    <col min="27" max="27" width="1.7109375" style="2" customWidth="1"/>
    <col min="28" max="16384" width="11.42578125" style="2"/>
  </cols>
  <sheetData>
    <row r="1" spans="1:27" ht="10.5" customHeight="1" thickBot="1" x14ac:dyDescent="0.3">
      <c r="A1" s="67">
        <v>1</v>
      </c>
    </row>
    <row r="2" spans="1:27" ht="18.75" customHeight="1" thickBot="1" x14ac:dyDescent="0.3">
      <c r="A2" s="67">
        <v>2</v>
      </c>
      <c r="B2" s="92"/>
      <c r="C2" s="129" t="str">
        <f>"Résultats du Concours régional de reconnaissance des végétaux"</f>
        <v>Résultats du Concours régional de reconnaissance des végétaux</v>
      </c>
      <c r="D2" s="129"/>
      <c r="E2" s="129"/>
      <c r="F2" s="129"/>
      <c r="G2" s="129"/>
      <c r="H2" s="129"/>
      <c r="I2" s="129"/>
      <c r="J2" s="48"/>
      <c r="K2" s="48"/>
      <c r="L2" s="49"/>
      <c r="M2" s="51"/>
      <c r="N2" s="128" t="s">
        <v>96</v>
      </c>
      <c r="O2" s="128"/>
      <c r="P2" s="128"/>
      <c r="Q2" s="128"/>
      <c r="R2" s="128"/>
      <c r="S2" s="128"/>
      <c r="T2" s="51"/>
      <c r="U2" s="116"/>
      <c r="V2" s="116" t="s">
        <v>97</v>
      </c>
      <c r="W2" s="116"/>
      <c r="X2" s="116"/>
      <c r="Y2" s="116"/>
      <c r="Z2" s="116"/>
      <c r="AA2" s="117"/>
    </row>
    <row r="3" spans="1:27" ht="9.75" customHeight="1" thickBot="1" x14ac:dyDescent="0.3">
      <c r="A3" s="67">
        <v>3</v>
      </c>
      <c r="B3" s="93"/>
      <c r="C3" s="45"/>
      <c r="D3" s="45"/>
      <c r="E3" s="45"/>
      <c r="F3" s="45"/>
      <c r="G3" s="45"/>
      <c r="H3" s="45"/>
      <c r="I3" s="45"/>
      <c r="J3" s="45"/>
      <c r="K3" s="104"/>
      <c r="L3" s="45"/>
      <c r="M3" s="43"/>
      <c r="N3" s="43"/>
      <c r="O3" s="43"/>
      <c r="P3" s="43"/>
      <c r="Q3" s="43"/>
      <c r="R3" s="43"/>
      <c r="S3" s="43"/>
      <c r="T3" s="43"/>
      <c r="U3" s="118"/>
      <c r="V3" s="118"/>
      <c r="W3" s="118"/>
      <c r="X3" s="118"/>
      <c r="Y3" s="118"/>
      <c r="Z3" s="118"/>
      <c r="AA3" s="120"/>
    </row>
    <row r="4" spans="1:27" ht="30.75" customHeight="1" thickBot="1" x14ac:dyDescent="0.3">
      <c r="A4" s="67">
        <v>4</v>
      </c>
      <c r="B4" s="94"/>
      <c r="C4" s="130" t="s">
        <v>77</v>
      </c>
      <c r="D4" s="131"/>
      <c r="E4" s="96" t="s">
        <v>72</v>
      </c>
      <c r="F4" s="3" t="s">
        <v>34</v>
      </c>
      <c r="G4" s="4" t="s">
        <v>0</v>
      </c>
      <c r="H4" s="4" t="s">
        <v>1</v>
      </c>
      <c r="I4" s="27" t="s">
        <v>2</v>
      </c>
      <c r="J4" s="27" t="s">
        <v>74</v>
      </c>
      <c r="K4" s="27" t="s">
        <v>75</v>
      </c>
      <c r="L4" s="50"/>
      <c r="M4" s="52"/>
      <c r="N4" s="35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5" t="s">
        <v>8</v>
      </c>
      <c r="T4" s="44"/>
      <c r="U4" s="118"/>
      <c r="V4" s="4" t="s">
        <v>0</v>
      </c>
      <c r="W4" s="4" t="s">
        <v>1</v>
      </c>
      <c r="X4" s="27" t="s">
        <v>91</v>
      </c>
      <c r="Y4" s="27" t="s">
        <v>89</v>
      </c>
      <c r="Z4" s="27" t="s">
        <v>90</v>
      </c>
      <c r="AA4" s="121"/>
    </row>
    <row r="5" spans="1:27" ht="18.75" customHeight="1" x14ac:dyDescent="0.25">
      <c r="A5" s="67">
        <v>5</v>
      </c>
      <c r="B5" s="95"/>
      <c r="C5" s="18" t="s">
        <v>93</v>
      </c>
      <c r="D5" s="19" t="s">
        <v>9</v>
      </c>
      <c r="E5" s="97" t="s">
        <v>73</v>
      </c>
      <c r="F5" s="78"/>
      <c r="G5" s="20"/>
      <c r="H5" s="20"/>
      <c r="I5" s="28"/>
      <c r="J5" s="28"/>
      <c r="K5" s="105"/>
      <c r="L5" s="50"/>
      <c r="M5" s="52"/>
      <c r="N5" s="36"/>
      <c r="O5" s="20"/>
      <c r="P5" s="20"/>
      <c r="Q5" s="20"/>
      <c r="R5" s="68"/>
      <c r="S5" s="69"/>
      <c r="T5" s="44"/>
      <c r="U5" s="118"/>
      <c r="V5" s="20"/>
      <c r="W5" s="20"/>
      <c r="X5" s="28"/>
      <c r="Y5" s="28"/>
      <c r="Z5" s="105"/>
      <c r="AA5" s="121"/>
    </row>
    <row r="6" spans="1:27" ht="18.75" customHeight="1" x14ac:dyDescent="0.25">
      <c r="A6" s="67">
        <v>6</v>
      </c>
      <c r="B6" s="95"/>
      <c r="C6" s="21" t="s">
        <v>93</v>
      </c>
      <c r="D6" s="22" t="s">
        <v>10</v>
      </c>
      <c r="E6" s="98" t="s">
        <v>76</v>
      </c>
      <c r="F6" s="79"/>
      <c r="G6" s="23"/>
      <c r="H6" s="23"/>
      <c r="I6" s="29"/>
      <c r="J6" s="29"/>
      <c r="K6" s="106"/>
      <c r="L6" s="50"/>
      <c r="M6" s="52"/>
      <c r="N6" s="37"/>
      <c r="O6" s="23"/>
      <c r="P6" s="23"/>
      <c r="Q6" s="23"/>
      <c r="R6" s="102"/>
      <c r="S6" s="70"/>
      <c r="T6" s="44"/>
      <c r="U6" s="118"/>
      <c r="V6" s="23"/>
      <c r="W6" s="23"/>
      <c r="X6" s="29"/>
      <c r="Y6" s="29"/>
      <c r="Z6" s="106"/>
      <c r="AA6" s="121"/>
    </row>
    <row r="7" spans="1:27" ht="18.75" customHeight="1" thickBot="1" x14ac:dyDescent="0.3">
      <c r="A7" s="67">
        <v>7</v>
      </c>
      <c r="B7" s="95"/>
      <c r="C7" s="24" t="s">
        <v>93</v>
      </c>
      <c r="D7" s="25" t="s">
        <v>11</v>
      </c>
      <c r="E7" s="99" t="s">
        <v>76</v>
      </c>
      <c r="F7" s="80"/>
      <c r="G7" s="26"/>
      <c r="H7" s="26"/>
      <c r="I7" s="30"/>
      <c r="J7" s="30"/>
      <c r="K7" s="107"/>
      <c r="L7" s="50"/>
      <c r="M7" s="52"/>
      <c r="N7" s="38"/>
      <c r="O7" s="26"/>
      <c r="P7" s="26"/>
      <c r="Q7" s="26"/>
      <c r="R7" s="26"/>
      <c r="S7" s="71"/>
      <c r="T7" s="44"/>
      <c r="U7" s="118"/>
      <c r="V7" s="26"/>
      <c r="W7" s="26"/>
      <c r="X7" s="30"/>
      <c r="Y7" s="30"/>
      <c r="Z7" s="107"/>
      <c r="AA7" s="121"/>
    </row>
    <row r="8" spans="1:27" ht="18.75" customHeight="1" x14ac:dyDescent="0.25">
      <c r="A8" s="67">
        <v>8</v>
      </c>
      <c r="B8" s="95"/>
      <c r="C8" s="18" t="s">
        <v>94</v>
      </c>
      <c r="D8" s="19" t="s">
        <v>9</v>
      </c>
      <c r="E8" s="97" t="s">
        <v>73</v>
      </c>
      <c r="F8" s="78"/>
      <c r="G8" s="20"/>
      <c r="H8" s="20"/>
      <c r="I8" s="28"/>
      <c r="J8" s="28"/>
      <c r="K8" s="108"/>
      <c r="L8" s="50"/>
      <c r="M8" s="52"/>
      <c r="N8" s="36"/>
      <c r="O8" s="20"/>
      <c r="P8" s="20"/>
      <c r="Q8" s="20"/>
      <c r="R8" s="20"/>
      <c r="S8" s="69"/>
      <c r="T8" s="44"/>
      <c r="U8" s="118"/>
      <c r="V8" s="20"/>
      <c r="W8" s="20"/>
      <c r="X8" s="28"/>
      <c r="Y8" s="28"/>
      <c r="Z8" s="108"/>
      <c r="AA8" s="121"/>
    </row>
    <row r="9" spans="1:27" ht="18.75" customHeight="1" x14ac:dyDescent="0.25">
      <c r="A9" s="67">
        <v>9</v>
      </c>
      <c r="B9" s="95"/>
      <c r="C9" s="21" t="s">
        <v>94</v>
      </c>
      <c r="D9" s="22" t="s">
        <v>10</v>
      </c>
      <c r="E9" s="98" t="s">
        <v>76</v>
      </c>
      <c r="F9" s="79"/>
      <c r="G9" s="23"/>
      <c r="H9" s="23"/>
      <c r="I9" s="29"/>
      <c r="J9" s="29"/>
      <c r="K9" s="109"/>
      <c r="L9" s="50"/>
      <c r="M9" s="52"/>
      <c r="N9" s="37"/>
      <c r="O9" s="23"/>
      <c r="P9" s="23"/>
      <c r="Q9" s="23"/>
      <c r="R9" s="23"/>
      <c r="S9" s="70"/>
      <c r="T9" s="44"/>
      <c r="U9" s="118"/>
      <c r="V9" s="23"/>
      <c r="W9" s="23"/>
      <c r="X9" s="29"/>
      <c r="Y9" s="29"/>
      <c r="Z9" s="109"/>
      <c r="AA9" s="121"/>
    </row>
    <row r="10" spans="1:27" ht="18.75" customHeight="1" thickBot="1" x14ac:dyDescent="0.3">
      <c r="A10" s="67">
        <v>10</v>
      </c>
      <c r="B10" s="95"/>
      <c r="C10" s="24" t="s">
        <v>94</v>
      </c>
      <c r="D10" s="25" t="s">
        <v>11</v>
      </c>
      <c r="E10" s="99" t="s">
        <v>76</v>
      </c>
      <c r="F10" s="80"/>
      <c r="G10" s="26"/>
      <c r="H10" s="26"/>
      <c r="I10" s="30"/>
      <c r="J10" s="30"/>
      <c r="K10" s="107"/>
      <c r="L10" s="50"/>
      <c r="M10" s="52"/>
      <c r="N10" s="38"/>
      <c r="O10" s="26"/>
      <c r="P10" s="26"/>
      <c r="Q10" s="26"/>
      <c r="R10" s="26"/>
      <c r="S10" s="71"/>
      <c r="T10" s="44"/>
      <c r="U10" s="118"/>
      <c r="V10" s="26"/>
      <c r="W10" s="26"/>
      <c r="X10" s="30"/>
      <c r="Y10" s="30"/>
      <c r="Z10" s="107"/>
      <c r="AA10" s="121"/>
    </row>
    <row r="11" spans="1:27" ht="18.75" customHeight="1" x14ac:dyDescent="0.25">
      <c r="A11" s="67">
        <v>11</v>
      </c>
      <c r="B11" s="95"/>
      <c r="C11" s="18" t="s">
        <v>95</v>
      </c>
      <c r="D11" s="19" t="s">
        <v>9</v>
      </c>
      <c r="E11" s="97" t="s">
        <v>73</v>
      </c>
      <c r="F11" s="78"/>
      <c r="G11" s="20"/>
      <c r="H11" s="20"/>
      <c r="I11" s="28"/>
      <c r="J11" s="28"/>
      <c r="K11" s="108"/>
      <c r="L11" s="50"/>
      <c r="M11" s="52"/>
      <c r="N11" s="36"/>
      <c r="O11" s="20"/>
      <c r="P11" s="20"/>
      <c r="Q11" s="20"/>
      <c r="R11" s="20"/>
      <c r="S11" s="69"/>
      <c r="T11" s="44"/>
      <c r="U11" s="118"/>
      <c r="V11" s="20"/>
      <c r="W11" s="20"/>
      <c r="X11" s="28"/>
      <c r="Y11" s="28"/>
      <c r="Z11" s="108"/>
      <c r="AA11" s="121"/>
    </row>
    <row r="12" spans="1:27" ht="18.75" customHeight="1" x14ac:dyDescent="0.25">
      <c r="A12" s="67">
        <v>12</v>
      </c>
      <c r="B12" s="95"/>
      <c r="C12" s="21" t="s">
        <v>95</v>
      </c>
      <c r="D12" s="22" t="s">
        <v>10</v>
      </c>
      <c r="E12" s="98" t="s">
        <v>76</v>
      </c>
      <c r="F12" s="79"/>
      <c r="G12" s="23"/>
      <c r="H12" s="23"/>
      <c r="I12" s="29"/>
      <c r="J12" s="29"/>
      <c r="K12" s="109"/>
      <c r="L12" s="50"/>
      <c r="M12" s="52"/>
      <c r="N12" s="37"/>
      <c r="O12" s="23"/>
      <c r="P12" s="23"/>
      <c r="Q12" s="23"/>
      <c r="R12" s="23"/>
      <c r="S12" s="70"/>
      <c r="T12" s="44"/>
      <c r="U12" s="118"/>
      <c r="V12" s="23"/>
      <c r="W12" s="23"/>
      <c r="X12" s="29"/>
      <c r="Y12" s="29"/>
      <c r="Z12" s="109"/>
      <c r="AA12" s="121"/>
    </row>
    <row r="13" spans="1:27" ht="18.75" customHeight="1" thickBot="1" x14ac:dyDescent="0.3">
      <c r="A13" s="67">
        <v>13</v>
      </c>
      <c r="B13" s="95"/>
      <c r="C13" s="24" t="s">
        <v>95</v>
      </c>
      <c r="D13" s="25" t="s">
        <v>11</v>
      </c>
      <c r="E13" s="99" t="s">
        <v>76</v>
      </c>
      <c r="F13" s="80"/>
      <c r="G13" s="26"/>
      <c r="H13" s="26"/>
      <c r="I13" s="30"/>
      <c r="J13" s="30"/>
      <c r="K13" s="107"/>
      <c r="L13" s="50"/>
      <c r="M13" s="52"/>
      <c r="N13" s="38"/>
      <c r="O13" s="26"/>
      <c r="P13" s="26"/>
      <c r="Q13" s="26"/>
      <c r="R13" s="26"/>
      <c r="S13" s="71"/>
      <c r="T13" s="44"/>
      <c r="U13" s="118"/>
      <c r="V13" s="26"/>
      <c r="W13" s="26"/>
      <c r="X13" s="30"/>
      <c r="Y13" s="30"/>
      <c r="Z13" s="107"/>
      <c r="AA13" s="121"/>
    </row>
    <row r="14" spans="1:27" ht="10.5" customHeight="1" thickBot="1" x14ac:dyDescent="0.3">
      <c r="A14" s="67">
        <v>14</v>
      </c>
      <c r="B14" s="94"/>
      <c r="C14" s="46"/>
      <c r="D14" s="46"/>
      <c r="E14" s="46"/>
      <c r="F14" s="46"/>
      <c r="G14" s="47"/>
      <c r="H14" s="47"/>
      <c r="I14" s="47"/>
      <c r="J14" s="47"/>
      <c r="K14" s="110"/>
      <c r="L14" s="47"/>
      <c r="M14" s="44"/>
      <c r="N14" s="44"/>
      <c r="O14" s="44"/>
      <c r="P14" s="44"/>
      <c r="Q14" s="44"/>
      <c r="R14" s="44"/>
      <c r="S14" s="44"/>
      <c r="T14" s="44"/>
      <c r="U14" s="118"/>
      <c r="V14" s="118"/>
      <c r="W14" s="118"/>
      <c r="X14" s="118"/>
      <c r="Y14" s="118"/>
      <c r="Z14" s="119"/>
      <c r="AA14" s="120"/>
    </row>
    <row r="15" spans="1:27" ht="30.75" customHeight="1" thickBot="1" x14ac:dyDescent="0.3">
      <c r="A15" s="67">
        <v>15</v>
      </c>
      <c r="B15" s="94"/>
      <c r="C15" s="132" t="s">
        <v>78</v>
      </c>
      <c r="D15" s="133"/>
      <c r="E15" s="96" t="s">
        <v>72</v>
      </c>
      <c r="F15" s="6" t="s">
        <v>34</v>
      </c>
      <c r="G15" s="7" t="s">
        <v>0</v>
      </c>
      <c r="H15" s="7" t="s">
        <v>1</v>
      </c>
      <c r="I15" s="31" t="s">
        <v>2</v>
      </c>
      <c r="J15" s="31" t="s">
        <v>74</v>
      </c>
      <c r="K15" s="31" t="s">
        <v>98</v>
      </c>
      <c r="L15" s="50"/>
      <c r="M15" s="52"/>
      <c r="N15" s="39" t="s">
        <v>3</v>
      </c>
      <c r="O15" s="7" t="s">
        <v>4</v>
      </c>
      <c r="P15" s="7" t="s">
        <v>5</v>
      </c>
      <c r="Q15" s="7" t="s">
        <v>6</v>
      </c>
      <c r="R15" s="7" t="s">
        <v>7</v>
      </c>
      <c r="S15" s="8" t="s">
        <v>8</v>
      </c>
      <c r="T15" s="44"/>
      <c r="U15" s="118"/>
      <c r="V15" s="7" t="s">
        <v>0</v>
      </c>
      <c r="W15" s="7" t="s">
        <v>1</v>
      </c>
      <c r="X15" s="31" t="s">
        <v>91</v>
      </c>
      <c r="Y15" s="31" t="s">
        <v>89</v>
      </c>
      <c r="Z15" s="31" t="s">
        <v>90</v>
      </c>
      <c r="AA15" s="121"/>
    </row>
    <row r="16" spans="1:27" ht="18.75" customHeight="1" x14ac:dyDescent="0.25">
      <c r="A16" s="67">
        <v>16</v>
      </c>
      <c r="B16" s="95"/>
      <c r="C16" s="9" t="s">
        <v>93</v>
      </c>
      <c r="D16" s="10" t="s">
        <v>9</v>
      </c>
      <c r="E16" s="97" t="s">
        <v>73</v>
      </c>
      <c r="F16" s="75"/>
      <c r="G16" s="11"/>
      <c r="H16" s="11"/>
      <c r="I16" s="32"/>
      <c r="J16" s="32"/>
      <c r="K16" s="114"/>
      <c r="L16" s="50"/>
      <c r="M16" s="52"/>
      <c r="N16" s="40"/>
      <c r="O16" s="11"/>
      <c r="P16" s="11"/>
      <c r="Q16" s="11"/>
      <c r="R16" s="101"/>
      <c r="S16" s="72"/>
      <c r="T16" s="44"/>
      <c r="U16" s="118"/>
      <c r="V16" s="11"/>
      <c r="W16" s="11"/>
      <c r="X16" s="32"/>
      <c r="Y16" s="32"/>
      <c r="Z16" s="114"/>
      <c r="AA16" s="121"/>
    </row>
    <row r="17" spans="1:27" ht="18.75" customHeight="1" x14ac:dyDescent="0.25">
      <c r="A17" s="67">
        <v>17</v>
      </c>
      <c r="B17" s="95"/>
      <c r="C17" s="12" t="s">
        <v>93</v>
      </c>
      <c r="D17" s="13" t="s">
        <v>10</v>
      </c>
      <c r="E17" s="98" t="s">
        <v>76</v>
      </c>
      <c r="F17" s="76"/>
      <c r="G17" s="14"/>
      <c r="H17" s="14"/>
      <c r="I17" s="33"/>
      <c r="J17" s="33"/>
      <c r="K17" s="112"/>
      <c r="L17" s="50"/>
      <c r="M17" s="52"/>
      <c r="N17" s="41"/>
      <c r="O17" s="14"/>
      <c r="P17" s="14"/>
      <c r="Q17" s="14"/>
      <c r="R17" s="14"/>
      <c r="S17" s="73"/>
      <c r="T17" s="44"/>
      <c r="U17" s="118"/>
      <c r="V17" s="14"/>
      <c r="W17" s="14"/>
      <c r="X17" s="33"/>
      <c r="Y17" s="33"/>
      <c r="Z17" s="112"/>
      <c r="AA17" s="121"/>
    </row>
    <row r="18" spans="1:27" ht="18.75" customHeight="1" thickBot="1" x14ac:dyDescent="0.3">
      <c r="A18" s="67">
        <v>18</v>
      </c>
      <c r="B18" s="95"/>
      <c r="C18" s="15" t="s">
        <v>93</v>
      </c>
      <c r="D18" s="16" t="s">
        <v>11</v>
      </c>
      <c r="E18" s="99" t="s">
        <v>76</v>
      </c>
      <c r="F18" s="77"/>
      <c r="G18" s="17"/>
      <c r="H18" s="17"/>
      <c r="I18" s="34"/>
      <c r="J18" s="34"/>
      <c r="K18" s="113"/>
      <c r="L18" s="50"/>
      <c r="M18" s="52"/>
      <c r="N18" s="42"/>
      <c r="O18" s="17"/>
      <c r="P18" s="17"/>
      <c r="Q18" s="17"/>
      <c r="R18" s="17"/>
      <c r="S18" s="74"/>
      <c r="T18" s="44"/>
      <c r="U18" s="118"/>
      <c r="V18" s="17"/>
      <c r="W18" s="17"/>
      <c r="X18" s="34"/>
      <c r="Y18" s="34"/>
      <c r="Z18" s="113"/>
      <c r="AA18" s="121"/>
    </row>
    <row r="19" spans="1:27" ht="18.75" customHeight="1" x14ac:dyDescent="0.25">
      <c r="A19" s="67">
        <v>19</v>
      </c>
      <c r="B19" s="95"/>
      <c r="C19" s="9" t="s">
        <v>94</v>
      </c>
      <c r="D19" s="10" t="s">
        <v>9</v>
      </c>
      <c r="E19" s="97" t="s">
        <v>73</v>
      </c>
      <c r="F19" s="75"/>
      <c r="G19" s="11"/>
      <c r="H19" s="11"/>
      <c r="I19" s="32"/>
      <c r="J19" s="32"/>
      <c r="K19" s="111"/>
      <c r="L19" s="50"/>
      <c r="M19" s="52"/>
      <c r="N19" s="40"/>
      <c r="O19" s="11"/>
      <c r="P19" s="11"/>
      <c r="Q19" s="11"/>
      <c r="R19" s="11"/>
      <c r="S19" s="72"/>
      <c r="T19" s="44"/>
      <c r="U19" s="118"/>
      <c r="V19" s="11"/>
      <c r="W19" s="11"/>
      <c r="X19" s="32"/>
      <c r="Y19" s="32"/>
      <c r="Z19" s="111"/>
      <c r="AA19" s="121"/>
    </row>
    <row r="20" spans="1:27" ht="18.75" customHeight="1" x14ac:dyDescent="0.25">
      <c r="A20" s="67">
        <v>20</v>
      </c>
      <c r="B20" s="95"/>
      <c r="C20" s="12" t="s">
        <v>94</v>
      </c>
      <c r="D20" s="13" t="s">
        <v>10</v>
      </c>
      <c r="E20" s="98" t="s">
        <v>76</v>
      </c>
      <c r="F20" s="76"/>
      <c r="G20" s="14"/>
      <c r="H20" s="14"/>
      <c r="I20" s="33"/>
      <c r="J20" s="33"/>
      <c r="K20" s="112"/>
      <c r="L20" s="50"/>
      <c r="M20" s="52"/>
      <c r="N20" s="41"/>
      <c r="O20" s="14"/>
      <c r="P20" s="14"/>
      <c r="Q20" s="14"/>
      <c r="R20" s="14"/>
      <c r="S20" s="73"/>
      <c r="T20" s="44"/>
      <c r="U20" s="118"/>
      <c r="V20" s="14"/>
      <c r="W20" s="14"/>
      <c r="X20" s="33"/>
      <c r="Y20" s="33"/>
      <c r="Z20" s="112"/>
      <c r="AA20" s="121"/>
    </row>
    <row r="21" spans="1:27" ht="18.75" customHeight="1" thickBot="1" x14ac:dyDescent="0.3">
      <c r="A21" s="67">
        <v>21</v>
      </c>
      <c r="B21" s="95"/>
      <c r="C21" s="15" t="s">
        <v>94</v>
      </c>
      <c r="D21" s="16" t="s">
        <v>11</v>
      </c>
      <c r="E21" s="99" t="s">
        <v>76</v>
      </c>
      <c r="F21" s="77"/>
      <c r="G21" s="17"/>
      <c r="H21" s="17"/>
      <c r="I21" s="34"/>
      <c r="J21" s="34"/>
      <c r="K21" s="113"/>
      <c r="L21" s="50"/>
      <c r="M21" s="52"/>
      <c r="N21" s="42"/>
      <c r="O21" s="17"/>
      <c r="P21" s="17"/>
      <c r="Q21" s="17"/>
      <c r="R21" s="17"/>
      <c r="S21" s="74"/>
      <c r="T21" s="44"/>
      <c r="U21" s="118"/>
      <c r="V21" s="17"/>
      <c r="W21" s="17"/>
      <c r="X21" s="34"/>
      <c r="Y21" s="34"/>
      <c r="Z21" s="113"/>
      <c r="AA21" s="121"/>
    </row>
    <row r="22" spans="1:27" ht="18.75" customHeight="1" x14ac:dyDescent="0.25">
      <c r="A22" s="67">
        <v>22</v>
      </c>
      <c r="B22" s="95"/>
      <c r="C22" s="9" t="s">
        <v>95</v>
      </c>
      <c r="D22" s="10" t="s">
        <v>9</v>
      </c>
      <c r="E22" s="97" t="s">
        <v>73</v>
      </c>
      <c r="F22" s="75"/>
      <c r="G22" s="11"/>
      <c r="H22" s="11"/>
      <c r="I22" s="32"/>
      <c r="J22" s="32"/>
      <c r="K22" s="111"/>
      <c r="L22" s="50"/>
      <c r="M22" s="52"/>
      <c r="N22" s="40"/>
      <c r="O22" s="11"/>
      <c r="P22" s="11"/>
      <c r="Q22" s="11"/>
      <c r="R22" s="11"/>
      <c r="S22" s="72"/>
      <c r="T22" s="44"/>
      <c r="U22" s="118"/>
      <c r="V22" s="11"/>
      <c r="W22" s="11"/>
      <c r="X22" s="32"/>
      <c r="Y22" s="32"/>
      <c r="Z22" s="111"/>
      <c r="AA22" s="121"/>
    </row>
    <row r="23" spans="1:27" ht="18.75" customHeight="1" x14ac:dyDescent="0.25">
      <c r="A23" s="67">
        <v>23</v>
      </c>
      <c r="B23" s="95"/>
      <c r="C23" s="12" t="s">
        <v>95</v>
      </c>
      <c r="D23" s="13" t="s">
        <v>10</v>
      </c>
      <c r="E23" s="98" t="s">
        <v>76</v>
      </c>
      <c r="F23" s="76"/>
      <c r="G23" s="14"/>
      <c r="H23" s="14"/>
      <c r="I23" s="33"/>
      <c r="J23" s="33"/>
      <c r="K23" s="112"/>
      <c r="L23" s="50"/>
      <c r="M23" s="52"/>
      <c r="N23" s="41"/>
      <c r="O23" s="14"/>
      <c r="P23" s="14"/>
      <c r="Q23" s="14"/>
      <c r="R23" s="14"/>
      <c r="S23" s="73"/>
      <c r="T23" s="44"/>
      <c r="U23" s="118"/>
      <c r="V23" s="14"/>
      <c r="W23" s="14"/>
      <c r="X23" s="33"/>
      <c r="Y23" s="33"/>
      <c r="Z23" s="112"/>
      <c r="AA23" s="121"/>
    </row>
    <row r="24" spans="1:27" ht="18.75" customHeight="1" thickBot="1" x14ac:dyDescent="0.3">
      <c r="A24" s="67">
        <v>24</v>
      </c>
      <c r="B24" s="95"/>
      <c r="C24" s="15" t="s">
        <v>95</v>
      </c>
      <c r="D24" s="16" t="s">
        <v>11</v>
      </c>
      <c r="E24" s="99" t="s">
        <v>76</v>
      </c>
      <c r="F24" s="77"/>
      <c r="G24" s="17"/>
      <c r="H24" s="17"/>
      <c r="I24" s="34"/>
      <c r="J24" s="34"/>
      <c r="K24" s="113"/>
      <c r="L24" s="50"/>
      <c r="M24" s="52"/>
      <c r="N24" s="42"/>
      <c r="O24" s="17"/>
      <c r="P24" s="17"/>
      <c r="Q24" s="17"/>
      <c r="R24" s="17"/>
      <c r="S24" s="74"/>
      <c r="T24" s="44"/>
      <c r="U24" s="118"/>
      <c r="V24" s="17"/>
      <c r="W24" s="17"/>
      <c r="X24" s="34"/>
      <c r="Y24" s="34"/>
      <c r="Z24" s="113"/>
      <c r="AA24" s="121"/>
    </row>
    <row r="25" spans="1:27" ht="10.5" customHeight="1" thickBot="1" x14ac:dyDescent="0.3">
      <c r="A25" s="67">
        <v>25</v>
      </c>
      <c r="B25" s="94"/>
      <c r="C25" s="46"/>
      <c r="D25" s="46"/>
      <c r="E25" s="46"/>
      <c r="F25" s="46"/>
      <c r="G25" s="47"/>
      <c r="H25" s="47"/>
      <c r="I25" s="47"/>
      <c r="J25" s="47"/>
      <c r="K25" s="110"/>
      <c r="L25" s="47"/>
      <c r="M25" s="44"/>
      <c r="N25" s="44"/>
      <c r="O25" s="44"/>
      <c r="P25" s="44"/>
      <c r="Q25" s="44"/>
      <c r="R25" s="44"/>
      <c r="S25" s="44"/>
      <c r="T25" s="44"/>
      <c r="U25" s="118"/>
      <c r="V25" s="118"/>
      <c r="W25" s="118"/>
      <c r="X25" s="118"/>
      <c r="Y25" s="118"/>
      <c r="Z25" s="119"/>
      <c r="AA25" s="120"/>
    </row>
    <row r="26" spans="1:27" ht="30.75" customHeight="1" thickBot="1" x14ac:dyDescent="0.3">
      <c r="A26" s="67">
        <v>15</v>
      </c>
      <c r="B26" s="94"/>
      <c r="C26" s="134" t="s">
        <v>92</v>
      </c>
      <c r="D26" s="135"/>
      <c r="E26" s="96" t="s">
        <v>72</v>
      </c>
      <c r="F26" s="122" t="s">
        <v>34</v>
      </c>
      <c r="G26" s="123" t="s">
        <v>0</v>
      </c>
      <c r="H26" s="123" t="s">
        <v>1</v>
      </c>
      <c r="I26" s="124" t="s">
        <v>2</v>
      </c>
      <c r="J26" s="124" t="s">
        <v>74</v>
      </c>
      <c r="K26" s="124" t="s">
        <v>75</v>
      </c>
      <c r="L26" s="50"/>
      <c r="M26" s="52"/>
      <c r="N26" s="125" t="s">
        <v>3</v>
      </c>
      <c r="O26" s="123" t="s">
        <v>4</v>
      </c>
      <c r="P26" s="123" t="s">
        <v>5</v>
      </c>
      <c r="Q26" s="123" t="s">
        <v>6</v>
      </c>
      <c r="R26" s="123" t="s">
        <v>7</v>
      </c>
      <c r="S26" s="126" t="s">
        <v>8</v>
      </c>
      <c r="T26" s="44"/>
      <c r="U26" s="118"/>
      <c r="V26" s="123" t="s">
        <v>0</v>
      </c>
      <c r="W26" s="123" t="s">
        <v>1</v>
      </c>
      <c r="X26" s="124" t="s">
        <v>91</v>
      </c>
      <c r="Y26" s="124" t="s">
        <v>89</v>
      </c>
      <c r="Z26" s="124" t="s">
        <v>90</v>
      </c>
      <c r="AA26" s="121"/>
    </row>
    <row r="27" spans="1:27" ht="18.75" customHeight="1" x14ac:dyDescent="0.25">
      <c r="A27" s="67">
        <v>16</v>
      </c>
      <c r="B27" s="95"/>
      <c r="C27" s="9" t="s">
        <v>93</v>
      </c>
      <c r="D27" s="10" t="s">
        <v>9</v>
      </c>
      <c r="E27" s="97" t="s">
        <v>73</v>
      </c>
      <c r="F27" s="75"/>
      <c r="G27" s="11"/>
      <c r="H27" s="11"/>
      <c r="I27" s="32"/>
      <c r="J27" s="32"/>
      <c r="K27" s="114"/>
      <c r="L27" s="50"/>
      <c r="M27" s="52"/>
      <c r="N27" s="40"/>
      <c r="O27" s="11"/>
      <c r="P27" s="11"/>
      <c r="Q27" s="11"/>
      <c r="R27" s="101"/>
      <c r="S27" s="72"/>
      <c r="T27" s="44"/>
      <c r="U27" s="118"/>
      <c r="V27" s="11"/>
      <c r="W27" s="11"/>
      <c r="X27" s="32"/>
      <c r="Y27" s="32"/>
      <c r="Z27" s="114"/>
      <c r="AA27" s="121"/>
    </row>
    <row r="28" spans="1:27" ht="18.75" customHeight="1" x14ac:dyDescent="0.25">
      <c r="A28" s="67">
        <v>17</v>
      </c>
      <c r="B28" s="95"/>
      <c r="C28" s="12" t="s">
        <v>93</v>
      </c>
      <c r="D28" s="13" t="s">
        <v>10</v>
      </c>
      <c r="E28" s="98" t="s">
        <v>76</v>
      </c>
      <c r="F28" s="76"/>
      <c r="G28" s="14"/>
      <c r="H28" s="14"/>
      <c r="I28" s="33"/>
      <c r="J28" s="33"/>
      <c r="K28" s="112"/>
      <c r="L28" s="50"/>
      <c r="M28" s="52"/>
      <c r="N28" s="41"/>
      <c r="O28" s="14"/>
      <c r="P28" s="14"/>
      <c r="Q28" s="14"/>
      <c r="R28" s="14"/>
      <c r="S28" s="73"/>
      <c r="T28" s="44"/>
      <c r="U28" s="118"/>
      <c r="V28" s="14"/>
      <c r="W28" s="14"/>
      <c r="X28" s="33"/>
      <c r="Y28" s="33"/>
      <c r="Z28" s="112"/>
      <c r="AA28" s="121"/>
    </row>
    <row r="29" spans="1:27" ht="18.75" customHeight="1" thickBot="1" x14ac:dyDescent="0.3">
      <c r="A29" s="67">
        <v>18</v>
      </c>
      <c r="B29" s="95"/>
      <c r="C29" s="15" t="s">
        <v>93</v>
      </c>
      <c r="D29" s="16" t="s">
        <v>11</v>
      </c>
      <c r="E29" s="99" t="s">
        <v>76</v>
      </c>
      <c r="F29" s="77"/>
      <c r="G29" s="17"/>
      <c r="H29" s="17"/>
      <c r="I29" s="34"/>
      <c r="J29" s="34"/>
      <c r="K29" s="113"/>
      <c r="L29" s="50"/>
      <c r="M29" s="52"/>
      <c r="N29" s="42"/>
      <c r="O29" s="17"/>
      <c r="P29" s="17"/>
      <c r="Q29" s="17"/>
      <c r="R29" s="17"/>
      <c r="S29" s="74"/>
      <c r="T29" s="44"/>
      <c r="U29" s="118"/>
      <c r="V29" s="17"/>
      <c r="W29" s="17"/>
      <c r="X29" s="34"/>
      <c r="Y29" s="34"/>
      <c r="Z29" s="113"/>
      <c r="AA29" s="121"/>
    </row>
    <row r="30" spans="1:27" ht="18.75" customHeight="1" x14ac:dyDescent="0.25">
      <c r="A30" s="67">
        <v>19</v>
      </c>
      <c r="B30" s="95"/>
      <c r="C30" s="9" t="s">
        <v>94</v>
      </c>
      <c r="D30" s="10" t="s">
        <v>9</v>
      </c>
      <c r="E30" s="97" t="s">
        <v>73</v>
      </c>
      <c r="F30" s="75"/>
      <c r="G30" s="11"/>
      <c r="H30" s="11"/>
      <c r="I30" s="32"/>
      <c r="J30" s="32"/>
      <c r="K30" s="111"/>
      <c r="L30" s="50"/>
      <c r="M30" s="52"/>
      <c r="N30" s="40"/>
      <c r="O30" s="11"/>
      <c r="P30" s="11"/>
      <c r="Q30" s="11"/>
      <c r="R30" s="11"/>
      <c r="S30" s="72"/>
      <c r="T30" s="44"/>
      <c r="U30" s="118"/>
      <c r="V30" s="11"/>
      <c r="W30" s="11"/>
      <c r="X30" s="32"/>
      <c r="Y30" s="32"/>
      <c r="Z30" s="111"/>
      <c r="AA30" s="121"/>
    </row>
    <row r="31" spans="1:27" ht="18.75" customHeight="1" x14ac:dyDescent="0.25">
      <c r="A31" s="67">
        <v>20</v>
      </c>
      <c r="B31" s="95"/>
      <c r="C31" s="12" t="s">
        <v>94</v>
      </c>
      <c r="D31" s="13" t="s">
        <v>10</v>
      </c>
      <c r="E31" s="98" t="s">
        <v>76</v>
      </c>
      <c r="F31" s="76"/>
      <c r="G31" s="14"/>
      <c r="H31" s="14"/>
      <c r="I31" s="33"/>
      <c r="J31" s="33"/>
      <c r="K31" s="112"/>
      <c r="L31" s="50"/>
      <c r="M31" s="52"/>
      <c r="N31" s="41"/>
      <c r="O31" s="14"/>
      <c r="P31" s="14"/>
      <c r="Q31" s="14"/>
      <c r="R31" s="14"/>
      <c r="S31" s="73"/>
      <c r="T31" s="44"/>
      <c r="U31" s="118"/>
      <c r="V31" s="14"/>
      <c r="W31" s="14"/>
      <c r="X31" s="33"/>
      <c r="Y31" s="33"/>
      <c r="Z31" s="112"/>
      <c r="AA31" s="121"/>
    </row>
    <row r="32" spans="1:27" ht="18.75" customHeight="1" thickBot="1" x14ac:dyDescent="0.3">
      <c r="A32" s="67">
        <v>21</v>
      </c>
      <c r="B32" s="95"/>
      <c r="C32" s="15" t="s">
        <v>94</v>
      </c>
      <c r="D32" s="16" t="s">
        <v>11</v>
      </c>
      <c r="E32" s="99" t="s">
        <v>76</v>
      </c>
      <c r="F32" s="77"/>
      <c r="G32" s="17"/>
      <c r="H32" s="17"/>
      <c r="I32" s="34"/>
      <c r="J32" s="34"/>
      <c r="K32" s="113"/>
      <c r="L32" s="50"/>
      <c r="M32" s="52"/>
      <c r="N32" s="42"/>
      <c r="O32" s="17"/>
      <c r="P32" s="17"/>
      <c r="Q32" s="17"/>
      <c r="R32" s="17"/>
      <c r="S32" s="74"/>
      <c r="T32" s="44"/>
      <c r="U32" s="118"/>
      <c r="V32" s="17"/>
      <c r="W32" s="17"/>
      <c r="X32" s="34"/>
      <c r="Y32" s="34"/>
      <c r="Z32" s="113"/>
      <c r="AA32" s="121"/>
    </row>
    <row r="33" spans="1:27" ht="18.75" customHeight="1" x14ac:dyDescent="0.25">
      <c r="A33" s="67">
        <v>22</v>
      </c>
      <c r="B33" s="95"/>
      <c r="C33" s="9" t="s">
        <v>95</v>
      </c>
      <c r="D33" s="10" t="s">
        <v>9</v>
      </c>
      <c r="E33" s="97" t="s">
        <v>73</v>
      </c>
      <c r="F33" s="75"/>
      <c r="G33" s="11"/>
      <c r="H33" s="11"/>
      <c r="I33" s="32"/>
      <c r="J33" s="32"/>
      <c r="K33" s="111"/>
      <c r="L33" s="50"/>
      <c r="M33" s="52"/>
      <c r="N33" s="40"/>
      <c r="O33" s="11"/>
      <c r="P33" s="11"/>
      <c r="Q33" s="11"/>
      <c r="R33" s="11"/>
      <c r="S33" s="72"/>
      <c r="T33" s="44"/>
      <c r="U33" s="118"/>
      <c r="V33" s="11"/>
      <c r="W33" s="11"/>
      <c r="X33" s="32"/>
      <c r="Y33" s="32"/>
      <c r="Z33" s="111"/>
      <c r="AA33" s="121"/>
    </row>
    <row r="34" spans="1:27" ht="18.75" customHeight="1" x14ac:dyDescent="0.25">
      <c r="A34" s="67">
        <v>23</v>
      </c>
      <c r="B34" s="95"/>
      <c r="C34" s="12" t="s">
        <v>95</v>
      </c>
      <c r="D34" s="13" t="s">
        <v>10</v>
      </c>
      <c r="E34" s="98" t="s">
        <v>76</v>
      </c>
      <c r="F34" s="76"/>
      <c r="G34" s="14"/>
      <c r="H34" s="14"/>
      <c r="I34" s="33"/>
      <c r="J34" s="33"/>
      <c r="K34" s="112"/>
      <c r="L34" s="50"/>
      <c r="M34" s="52"/>
      <c r="N34" s="41"/>
      <c r="O34" s="14"/>
      <c r="P34" s="14"/>
      <c r="Q34" s="14"/>
      <c r="R34" s="14"/>
      <c r="S34" s="73"/>
      <c r="T34" s="44"/>
      <c r="U34" s="118"/>
      <c r="V34" s="14"/>
      <c r="W34" s="14"/>
      <c r="X34" s="33"/>
      <c r="Y34" s="33"/>
      <c r="Z34" s="112"/>
      <c r="AA34" s="121"/>
    </row>
    <row r="35" spans="1:27" ht="18.75" customHeight="1" thickBot="1" x14ac:dyDescent="0.3">
      <c r="A35" s="67">
        <v>24</v>
      </c>
      <c r="B35" s="95"/>
      <c r="C35" s="15" t="s">
        <v>95</v>
      </c>
      <c r="D35" s="16" t="s">
        <v>11</v>
      </c>
      <c r="E35" s="99" t="s">
        <v>76</v>
      </c>
      <c r="F35" s="77"/>
      <c r="G35" s="17"/>
      <c r="H35" s="17"/>
      <c r="I35" s="34"/>
      <c r="J35" s="34"/>
      <c r="K35" s="113"/>
      <c r="L35" s="50"/>
      <c r="M35" s="52"/>
      <c r="N35" s="42"/>
      <c r="O35" s="17"/>
      <c r="P35" s="17"/>
      <c r="Q35" s="17"/>
      <c r="R35" s="17"/>
      <c r="S35" s="74"/>
      <c r="T35" s="44"/>
      <c r="U35" s="118"/>
      <c r="V35" s="17"/>
      <c r="W35" s="17"/>
      <c r="X35" s="34"/>
      <c r="Y35" s="34"/>
      <c r="Z35" s="113"/>
      <c r="AA35" s="121"/>
    </row>
  </sheetData>
  <mergeCells count="5">
    <mergeCell ref="N2:S2"/>
    <mergeCell ref="C2:I2"/>
    <mergeCell ref="C4:D4"/>
    <mergeCell ref="C15:D15"/>
    <mergeCell ref="C26:D26"/>
  </mergeCells>
  <dataValidations count="2">
    <dataValidation type="list" allowBlank="1" showInputMessage="1" showErrorMessage="1" sqref="F5:F13 F16:F24 F27:F35" xr:uid="{8008E3AE-F80E-42EC-B881-DA6A523112FB}">
      <formula1>"Mr,Mme"</formula1>
    </dataValidation>
    <dataValidation type="list" allowBlank="1" showInputMessage="1" showErrorMessage="1" sqref="E5:E13 E16:E24 E27:E35" xr:uid="{54E42157-7081-47E8-9B83-0880473E3C88}">
      <formula1>"Qualifié(e), Suppléant(e), Non Qualifié(e)"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6605-2839-4848-8958-BA68DB84B6A7}">
  <dimension ref="A1:G58"/>
  <sheetViews>
    <sheetView showGridLines="0" view="pageLayout" zoomScale="85" zoomScaleNormal="100" zoomScalePageLayoutView="85" workbookViewId="0">
      <selection activeCell="F10" sqref="F10"/>
    </sheetView>
  </sheetViews>
  <sheetFormatPr baseColWidth="10" defaultColWidth="11.42578125" defaultRowHeight="13.5" x14ac:dyDescent="0.2"/>
  <cols>
    <col min="1" max="1" width="11.42578125" style="81" customWidth="1"/>
    <col min="2" max="4" width="11.42578125" style="81"/>
    <col min="5" max="5" width="8.85546875" style="81" customWidth="1"/>
    <col min="6" max="6" width="21.28515625" style="81" customWidth="1"/>
    <col min="7" max="16384" width="11.42578125" style="81"/>
  </cols>
  <sheetData>
    <row r="1" spans="1:6" x14ac:dyDescent="0.2">
      <c r="A1" s="100">
        <v>16</v>
      </c>
    </row>
    <row r="9" spans="1:6" x14ac:dyDescent="0.2">
      <c r="E9" s="82" t="str">
        <f>(VLOOKUP(A1,tabresultats,6,FALSE)&amp;" "&amp;UPPER(VLOOKUP(A1,tabresultats,7,FALSE))&amp;" "&amp;(VLOOKUP(A1,tabresultats,8,FALSE)))</f>
        <v xml:space="preserve">  </v>
      </c>
    </row>
    <row r="10" spans="1:6" x14ac:dyDescent="0.2">
      <c r="E10" s="81">
        <f>(VLOOKUP(A1,tabresultats,14,FALSE))</f>
        <v>0</v>
      </c>
    </row>
    <row r="11" spans="1:6" x14ac:dyDescent="0.2">
      <c r="E11" s="81" t="str">
        <f>IF(VLOOKUP(A1,tabresultats,15,FALSE)=0, "", VLOOKUP(A1,tabresultats,15,FALSE))</f>
        <v/>
      </c>
    </row>
    <row r="12" spans="1:6" x14ac:dyDescent="0.2">
      <c r="E12" s="81" t="str">
        <f>(VLOOKUP(A1,tabresultats,16,FALSE))&amp; " " &amp; UPPER((VLOOKUP(A1,tabresultats,17,FALSE)))</f>
        <v xml:space="preserve"> </v>
      </c>
    </row>
    <row r="15" spans="1:6" ht="14.25" x14ac:dyDescent="0.25">
      <c r="E15" s="81" t="s">
        <v>36</v>
      </c>
      <c r="F15" s="83">
        <f ca="1">TODAY()</f>
        <v>45565</v>
      </c>
    </row>
    <row r="19" spans="1:1" x14ac:dyDescent="0.2">
      <c r="A19" s="82" t="str">
        <f>"Objet : Résultat au Concours régional " &amp; 'Informations générales'!C3</f>
        <v>Objet : Résultat au Concours régional Occitanie</v>
      </c>
    </row>
    <row r="20" spans="1:1" x14ac:dyDescent="0.2">
      <c r="A20" s="84" t="s">
        <v>35</v>
      </c>
    </row>
    <row r="23" spans="1:1" x14ac:dyDescent="0.2">
      <c r="A23" s="81" t="str">
        <f>"Bonjour " &amp; VLOOKUP(A1,tabresultats,6,FALSE)&amp;" "&amp;UPPER(VLOOKUP(A1,tabresultats,7,FALSE))&amp;" "&amp;(VLOOKUP(A1,tabresultats,8,FALSE))&amp;","</f>
        <v>Bonjour   ,</v>
      </c>
    </row>
    <row r="25" spans="1:1" x14ac:dyDescent="0.2">
      <c r="A25" s="81" t="str">
        <f>"A l'issue du Concours régional 2019 " &amp; 'Informations générales'!$C$3 &amp; " et au vu de votre classement,"</f>
        <v>A l'issue du Concours régional 2019 Occitanie et au vu de votre classement,</v>
      </c>
    </row>
    <row r="26" spans="1:1" x14ac:dyDescent="0.2">
      <c r="A26" s="81" t="s">
        <v>37</v>
      </c>
    </row>
    <row r="27" spans="1:1" x14ac:dyDescent="0.2">
      <c r="A27" s="81" t="s">
        <v>51</v>
      </c>
    </row>
    <row r="28" spans="1:1" x14ac:dyDescent="0.2">
      <c r="A28" s="81" t="s">
        <v>42</v>
      </c>
    </row>
    <row r="29" spans="1:1" x14ac:dyDescent="0.2">
      <c r="A29" s="81" t="s">
        <v>41</v>
      </c>
    </row>
    <row r="31" spans="1:1" x14ac:dyDescent="0.2">
      <c r="A31" s="81" t="s">
        <v>45</v>
      </c>
    </row>
    <row r="32" spans="1:1" x14ac:dyDescent="0.2">
      <c r="A32" s="81" t="s">
        <v>44</v>
      </c>
    </row>
    <row r="34" spans="1:6" x14ac:dyDescent="0.2">
      <c r="A34" s="81" t="s">
        <v>43</v>
      </c>
    </row>
    <row r="35" spans="1:6" x14ac:dyDescent="0.2">
      <c r="A35" s="89" t="s">
        <v>40</v>
      </c>
    </row>
    <row r="36" spans="1:6" ht="6.75" customHeight="1" x14ac:dyDescent="0.2">
      <c r="A36" s="87"/>
    </row>
    <row r="37" spans="1:6" x14ac:dyDescent="0.2">
      <c r="A37" s="85" t="s">
        <v>38</v>
      </c>
      <c r="B37" s="88">
        <f>(VLOOKUP(A1,tabresultats,18,FALSE))</f>
        <v>0</v>
      </c>
    </row>
    <row r="38" spans="1:6" x14ac:dyDescent="0.2">
      <c r="A38" s="85" t="s">
        <v>39</v>
      </c>
      <c r="B38" s="88" t="str">
        <f>"0"&amp;(VLOOKUP(A1,tabresultats,19,FALSE))</f>
        <v>0</v>
      </c>
      <c r="F38" s="86"/>
    </row>
    <row r="40" spans="1:6" x14ac:dyDescent="0.2">
      <c r="A40" s="81" t="s">
        <v>46</v>
      </c>
    </row>
    <row r="41" spans="1:6" x14ac:dyDescent="0.2">
      <c r="A41" s="81" t="s">
        <v>48</v>
      </c>
    </row>
    <row r="42" spans="1:6" x14ac:dyDescent="0.2">
      <c r="A42" s="81" t="s">
        <v>47</v>
      </c>
    </row>
    <row r="44" spans="1:6" x14ac:dyDescent="0.2">
      <c r="A44" s="81" t="s">
        <v>49</v>
      </c>
    </row>
    <row r="45" spans="1:6" x14ac:dyDescent="0.2">
      <c r="A45" s="81" t="s">
        <v>71</v>
      </c>
    </row>
    <row r="46" spans="1:6" x14ac:dyDescent="0.2">
      <c r="A46" s="81" t="s">
        <v>50</v>
      </c>
    </row>
    <row r="47" spans="1:6" x14ac:dyDescent="0.2">
      <c r="A47" s="81" t="s">
        <v>57</v>
      </c>
    </row>
    <row r="50" spans="1:7" x14ac:dyDescent="0.2">
      <c r="F50" s="82" t="s">
        <v>55</v>
      </c>
    </row>
    <row r="51" spans="1:7" x14ac:dyDescent="0.2">
      <c r="F51" s="81" t="s">
        <v>56</v>
      </c>
    </row>
    <row r="55" spans="1:7" x14ac:dyDescent="0.2">
      <c r="A55" s="90"/>
      <c r="B55" s="90"/>
      <c r="C55" s="90"/>
      <c r="D55" s="90"/>
      <c r="E55" s="90"/>
      <c r="F55" s="90"/>
      <c r="G55" s="90"/>
    </row>
    <row r="56" spans="1:7" ht="11.25" customHeight="1" x14ac:dyDescent="0.2">
      <c r="A56" s="136" t="s">
        <v>54</v>
      </c>
      <c r="B56" s="136"/>
      <c r="C56" s="136"/>
      <c r="D56" s="136"/>
      <c r="E56" s="136"/>
      <c r="F56" s="136"/>
      <c r="G56" s="136"/>
    </row>
    <row r="57" spans="1:7" ht="11.25" customHeight="1" x14ac:dyDescent="0.2">
      <c r="A57" s="136" t="s">
        <v>52</v>
      </c>
      <c r="B57" s="136"/>
      <c r="C57" s="136"/>
      <c r="D57" s="136"/>
      <c r="E57" s="136"/>
      <c r="F57" s="136"/>
      <c r="G57" s="136"/>
    </row>
    <row r="58" spans="1:7" ht="11.25" customHeight="1" x14ac:dyDescent="0.2">
      <c r="A58" s="136" t="s">
        <v>53</v>
      </c>
      <c r="B58" s="136"/>
      <c r="C58" s="136"/>
      <c r="D58" s="136"/>
      <c r="E58" s="136"/>
      <c r="F58" s="136"/>
      <c r="G58" s="136"/>
    </row>
  </sheetData>
  <mergeCells count="3">
    <mergeCell ref="A58:G58"/>
    <mergeCell ref="A57:G57"/>
    <mergeCell ref="A56:G56"/>
  </mergeCells>
  <pageMargins left="0.7" right="0.7" top="0.75" bottom="0.22916666666666666" header="0.3" footer="0.3"/>
  <pageSetup paperSize="9" orientation="portrait" r:id="rId1"/>
  <headerFooter>
    <oddHeader xml:space="preserve">&amp;C   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2442-C546-4B47-B9E9-65BF590C19C6}">
  <dimension ref="B1:C14"/>
  <sheetViews>
    <sheetView workbookViewId="0">
      <selection activeCell="F17" sqref="F17:F18"/>
    </sheetView>
  </sheetViews>
  <sheetFormatPr baseColWidth="10" defaultColWidth="11.42578125" defaultRowHeight="16.5" customHeight="1" x14ac:dyDescent="0.2"/>
  <cols>
    <col min="1" max="1" width="11.42578125" style="1"/>
    <col min="2" max="2" width="47.42578125" style="1" customWidth="1"/>
    <col min="3" max="16384" width="11.42578125" style="1"/>
  </cols>
  <sheetData>
    <row r="1" spans="2:3" ht="16.5" customHeight="1" thickBot="1" x14ac:dyDescent="0.25">
      <c r="B1" s="54" t="s">
        <v>26</v>
      </c>
    </row>
    <row r="2" spans="2:3" ht="16.5" customHeight="1" thickBot="1" x14ac:dyDescent="0.25">
      <c r="B2" s="1" t="s">
        <v>13</v>
      </c>
      <c r="C2" s="53" t="s">
        <v>58</v>
      </c>
    </row>
    <row r="3" spans="2:3" ht="16.5" customHeight="1" thickBot="1" x14ac:dyDescent="0.25">
      <c r="B3" s="1" t="s">
        <v>14</v>
      </c>
      <c r="C3" s="53" t="s">
        <v>59</v>
      </c>
    </row>
    <row r="4" spans="2:3" ht="16.5" customHeight="1" thickBot="1" x14ac:dyDescent="0.25">
      <c r="B4" s="1" t="s">
        <v>15</v>
      </c>
      <c r="C4" s="53" t="s">
        <v>60</v>
      </c>
    </row>
    <row r="5" spans="2:3" ht="16.5" customHeight="1" thickBot="1" x14ac:dyDescent="0.25">
      <c r="B5" s="1" t="s">
        <v>16</v>
      </c>
      <c r="C5" s="53" t="s">
        <v>61</v>
      </c>
    </row>
    <row r="6" spans="2:3" ht="16.5" customHeight="1" thickBot="1" x14ac:dyDescent="0.25">
      <c r="B6" s="1" t="s">
        <v>17</v>
      </c>
      <c r="C6" s="53" t="s">
        <v>62</v>
      </c>
    </row>
    <row r="7" spans="2:3" ht="16.5" customHeight="1" thickBot="1" x14ac:dyDescent="0.25">
      <c r="B7" s="1" t="s">
        <v>18</v>
      </c>
      <c r="C7" s="53" t="s">
        <v>63</v>
      </c>
    </row>
    <row r="8" spans="2:3" ht="16.5" customHeight="1" thickBot="1" x14ac:dyDescent="0.25">
      <c r="B8" s="1" t="s">
        <v>19</v>
      </c>
      <c r="C8" s="53" t="s">
        <v>64</v>
      </c>
    </row>
    <row r="9" spans="2:3" ht="16.5" customHeight="1" thickBot="1" x14ac:dyDescent="0.25">
      <c r="B9" s="1" t="s">
        <v>20</v>
      </c>
      <c r="C9" s="53" t="s">
        <v>65</v>
      </c>
    </row>
    <row r="10" spans="2:3" ht="16.5" customHeight="1" thickBot="1" x14ac:dyDescent="0.25">
      <c r="B10" s="1" t="s">
        <v>21</v>
      </c>
      <c r="C10" s="53" t="s">
        <v>66</v>
      </c>
    </row>
    <row r="11" spans="2:3" ht="16.5" customHeight="1" thickBot="1" x14ac:dyDescent="0.25">
      <c r="B11" s="1" t="s">
        <v>22</v>
      </c>
      <c r="C11" s="53" t="s">
        <v>67</v>
      </c>
    </row>
    <row r="12" spans="2:3" ht="16.5" customHeight="1" thickBot="1" x14ac:dyDescent="0.25">
      <c r="B12" s="1" t="s">
        <v>23</v>
      </c>
      <c r="C12" s="53" t="s">
        <v>68</v>
      </c>
    </row>
    <row r="13" spans="2:3" ht="16.5" customHeight="1" thickBot="1" x14ac:dyDescent="0.25">
      <c r="B13" s="1" t="s">
        <v>24</v>
      </c>
      <c r="C13" s="53" t="s">
        <v>69</v>
      </c>
    </row>
    <row r="14" spans="2:3" ht="16.5" customHeight="1" thickBot="1" x14ac:dyDescent="0.25">
      <c r="B14" s="1" t="s">
        <v>25</v>
      </c>
      <c r="C14" s="5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B1FBEF-744D-48DE-9E47-415677898B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03308-fe6f-4ee2-9b4a-dfc926b9898d"/>
    <ds:schemaRef ds:uri="7dd6d00f-7065-4b7c-9188-d060ba2e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93703-2C53-4E1A-A87A-9F0608D5F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86B59F-9D5B-4088-BCE5-64EEBBB61C09}">
  <ds:schemaRefs>
    <ds:schemaRef ds:uri="http://schemas.microsoft.com/office/2006/metadata/properties"/>
    <ds:schemaRef ds:uri="http://schemas.microsoft.com/office/infopath/2007/PartnerControls"/>
    <ds:schemaRef ds:uri="7dd6d00f-7065-4b7c-9188-d060ba2e2806"/>
    <ds:schemaRef ds:uri="0c703308-fe6f-4ee2-9b4a-dfc926b989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Informations générales</vt:lpstr>
      <vt:lpstr>Résultats &amp; Lauréats</vt:lpstr>
      <vt:lpstr>Courriers</vt:lpstr>
      <vt:lpstr>Feuil3</vt:lpstr>
      <vt:lpstr>tabcode</vt:lpstr>
      <vt:lpstr>tabregions</vt:lpstr>
      <vt:lpstr>tabresultats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MANCEAU</dc:creator>
  <cp:lastModifiedBy>Sandrine NOLLET</cp:lastModifiedBy>
  <cp:lastPrinted>2018-04-20T16:07:15Z</cp:lastPrinted>
  <dcterms:created xsi:type="dcterms:W3CDTF">2018-04-20T12:23:51Z</dcterms:created>
  <dcterms:modified xsi:type="dcterms:W3CDTF">2024-09-30T08:58:50Z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